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35" windowWidth="3360" windowHeight="6105" tabRatio="858" activeTab="3"/>
  </bookViews>
  <sheets>
    <sheet name="COVER" sheetId="6" r:id="rId1"/>
    <sheet name="FUND 199 (2)" sheetId="14" r:id="rId2"/>
    <sheet name="FUND 240 (2)" sheetId="16" r:id="rId3"/>
    <sheet name="COMBINED" sheetId="13" r:id="rId4"/>
    <sheet name="FUND 199 BY FNC &amp; OBJ" sheetId="2" r:id="rId5"/>
    <sheet name="FUND 240 BY FNC &amp; OBJ" sheetId="5" r:id="rId6"/>
  </sheets>
  <definedNames>
    <definedName name="_xlnm.Print_Area" localSheetId="0">COVER!$A$1:$K$16</definedName>
    <definedName name="_xlnm.Print_Area" localSheetId="1">'FUND 199 (2)'!$A$1:$I$42</definedName>
    <definedName name="_xlnm.Print_Area" localSheetId="2">'FUND 240 (2)'!$A$1:$I$27</definedName>
    <definedName name="_xlnm.Print_Area" localSheetId="5">'FUND 240 BY FNC &amp; OBJ'!$A$1:$H$16</definedName>
    <definedName name="_xlnm.Print_Titles" localSheetId="4">'FUND 199 BY FNC &amp; OBJ'!$1:$6</definedName>
  </definedNames>
  <calcPr calcId="145621"/>
</workbook>
</file>

<file path=xl/calcChain.xml><?xml version="1.0" encoding="utf-8"?>
<calcChain xmlns="http://schemas.openxmlformats.org/spreadsheetml/2006/main">
  <c r="H51" i="2" l="1"/>
  <c r="F43" i="2"/>
  <c r="D43" i="2"/>
  <c r="B43" i="2"/>
  <c r="H42" i="2"/>
  <c r="H41" i="2"/>
  <c r="H40" i="2"/>
  <c r="H39" i="2"/>
  <c r="H38" i="2"/>
  <c r="E30" i="13"/>
  <c r="F26" i="14"/>
  <c r="F24" i="14"/>
  <c r="E28" i="13"/>
  <c r="D37" i="13"/>
  <c r="H12" i="5"/>
  <c r="H13" i="5"/>
  <c r="H14" i="5"/>
  <c r="H15" i="5"/>
  <c r="D16" i="5"/>
  <c r="F16" i="5"/>
  <c r="H11" i="5"/>
  <c r="D35" i="2"/>
  <c r="H24" i="2"/>
  <c r="H25" i="2"/>
  <c r="H26" i="2"/>
  <c r="D27" i="2"/>
  <c r="F27" i="2"/>
  <c r="H30" i="2"/>
  <c r="H31" i="2"/>
  <c r="H32" i="2"/>
  <c r="H33" i="2"/>
  <c r="H34" i="2"/>
  <c r="F35" i="2"/>
  <c r="D52" i="2"/>
  <c r="F52" i="2"/>
  <c r="H56" i="2"/>
  <c r="H57" i="2"/>
  <c r="H58" i="2"/>
  <c r="H59" i="2"/>
  <c r="D60" i="2"/>
  <c r="F60" i="2"/>
  <c r="H63" i="2"/>
  <c r="H64" i="2"/>
  <c r="H65" i="2"/>
  <c r="H66" i="2"/>
  <c r="H67" i="2"/>
  <c r="D68" i="2"/>
  <c r="F68" i="2"/>
  <c r="H71" i="2"/>
  <c r="H72" i="2"/>
  <c r="H73" i="2"/>
  <c r="H74" i="2"/>
  <c r="H75" i="2"/>
  <c r="D76" i="2"/>
  <c r="F76" i="2"/>
  <c r="H79" i="2"/>
  <c r="H81" i="2"/>
  <c r="H83" i="2"/>
  <c r="D13" i="2"/>
  <c r="D21" i="2"/>
  <c r="F13" i="2"/>
  <c r="F21" i="2"/>
  <c r="H21" i="2" s="1"/>
  <c r="H17" i="2"/>
  <c r="H18" i="2"/>
  <c r="H19" i="2"/>
  <c r="H20" i="2"/>
  <c r="H16" i="2"/>
  <c r="H11" i="2"/>
  <c r="H12" i="2"/>
  <c r="H10" i="2"/>
  <c r="H9" i="2"/>
  <c r="H8" i="2"/>
  <c r="B68" i="2"/>
  <c r="B35" i="2"/>
  <c r="E18" i="16"/>
  <c r="G18" i="16"/>
  <c r="I15" i="16"/>
  <c r="I13" i="16"/>
  <c r="I11" i="16"/>
  <c r="B16" i="5"/>
  <c r="B13" i="2"/>
  <c r="B21" i="2"/>
  <c r="B27" i="2"/>
  <c r="B52" i="2"/>
  <c r="B60" i="2"/>
  <c r="B76" i="2"/>
  <c r="C37" i="13"/>
  <c r="E20" i="13"/>
  <c r="E24" i="13"/>
  <c r="E31" i="13"/>
  <c r="E33" i="13"/>
  <c r="E35" i="13"/>
  <c r="E37" i="13"/>
  <c r="F37" i="13" s="1"/>
  <c r="E39" i="13"/>
  <c r="E41" i="13"/>
  <c r="C20" i="13"/>
  <c r="C24" i="13"/>
  <c r="C28" i="13"/>
  <c r="C25" i="16"/>
  <c r="C30" i="13" s="1"/>
  <c r="C31" i="13"/>
  <c r="C33" i="13"/>
  <c r="C35" i="13"/>
  <c r="C39" i="13"/>
  <c r="C41" i="13"/>
  <c r="D20" i="13"/>
  <c r="D24" i="13"/>
  <c r="D28" i="13"/>
  <c r="D30" i="13"/>
  <c r="D31" i="13"/>
  <c r="D33" i="13"/>
  <c r="D35" i="13"/>
  <c r="D39" i="13"/>
  <c r="D41" i="13"/>
  <c r="E27" i="16"/>
  <c r="C18" i="16"/>
  <c r="F38" i="14"/>
  <c r="F36" i="14"/>
  <c r="F34" i="14"/>
  <c r="I25" i="16"/>
  <c r="F35" i="13"/>
  <c r="F20" i="13"/>
  <c r="F9" i="14"/>
  <c r="F7" i="14"/>
  <c r="F32" i="14"/>
  <c r="F30" i="14"/>
  <c r="F28" i="14"/>
  <c r="F22" i="14"/>
  <c r="F20" i="14"/>
  <c r="F18" i="14"/>
  <c r="F16" i="14"/>
  <c r="H52" i="2" l="1"/>
  <c r="F31" i="13"/>
  <c r="F33" i="13"/>
  <c r="F24" i="13"/>
  <c r="F10" i="13"/>
  <c r="H16" i="5"/>
  <c r="H68" i="2"/>
  <c r="H76" i="2"/>
  <c r="H60" i="2"/>
  <c r="H43" i="2"/>
  <c r="H35" i="2"/>
  <c r="H27" i="2"/>
  <c r="H13" i="2"/>
  <c r="F14" i="13"/>
  <c r="G27" i="16"/>
  <c r="C27" i="16"/>
  <c r="I18" i="16"/>
  <c r="F39" i="13"/>
  <c r="F41" i="13"/>
  <c r="F28" i="13"/>
  <c r="F40" i="14"/>
  <c r="F26" i="13"/>
  <c r="D43" i="13"/>
  <c r="F22" i="13"/>
  <c r="F13" i="14"/>
  <c r="C43" i="13"/>
  <c r="F12" i="13"/>
  <c r="F30" i="13"/>
  <c r="E43" i="13"/>
  <c r="H85" i="2" l="1"/>
  <c r="C45" i="13"/>
  <c r="D45" i="13"/>
  <c r="F43" i="13"/>
  <c r="E45" i="13"/>
</calcChain>
</file>

<file path=xl/sharedStrings.xml><?xml version="1.0" encoding="utf-8"?>
<sst xmlns="http://schemas.openxmlformats.org/spreadsheetml/2006/main" count="222" uniqueCount="108">
  <si>
    <t>11</t>
  </si>
  <si>
    <t>12</t>
  </si>
  <si>
    <t>13</t>
  </si>
  <si>
    <t>23</t>
  </si>
  <si>
    <t>34</t>
  </si>
  <si>
    <t>36</t>
  </si>
  <si>
    <t>41</t>
  </si>
  <si>
    <t>51</t>
  </si>
  <si>
    <t>Description</t>
  </si>
  <si>
    <t>Instruction</t>
  </si>
  <si>
    <t>Library &amp; Media Services</t>
  </si>
  <si>
    <t>Curriculum &amp; Staff Development</t>
  </si>
  <si>
    <t>School Leadership</t>
  </si>
  <si>
    <t>Student Transportation</t>
  </si>
  <si>
    <t>Cocurricular &amp; Extra Curricular Activities</t>
  </si>
  <si>
    <t>General Administration</t>
  </si>
  <si>
    <t>Maintenance &amp; Operation</t>
  </si>
  <si>
    <t>Proposed Budget</t>
  </si>
  <si>
    <t>5700</t>
  </si>
  <si>
    <t>5800</t>
  </si>
  <si>
    <t>5900</t>
  </si>
  <si>
    <t>Local &amp; Intermediate Sources</t>
  </si>
  <si>
    <t>State Program Revenues</t>
  </si>
  <si>
    <t>Federal Program Revenues</t>
  </si>
  <si>
    <t>Total Revenue Over / (Under) Expenditures</t>
  </si>
  <si>
    <t>Increase /</t>
  </si>
  <si>
    <t>(Decrease)</t>
  </si>
  <si>
    <t xml:space="preserve">          Payroll Costs</t>
  </si>
  <si>
    <t xml:space="preserve">          Professional &amp; Contracted Services</t>
  </si>
  <si>
    <t xml:space="preserve">          Supplies &amp; Materials</t>
  </si>
  <si>
    <t xml:space="preserve">          Other Operating Cost</t>
  </si>
  <si>
    <t xml:space="preserve">          Capital Outlay</t>
  </si>
  <si>
    <t xml:space="preserve">                    Total Instruction</t>
  </si>
  <si>
    <t xml:space="preserve">                    Total Library &amp; Media Services</t>
  </si>
  <si>
    <t xml:space="preserve">                    Total School Leadership</t>
  </si>
  <si>
    <t xml:space="preserve">                    Total Student Transportation</t>
  </si>
  <si>
    <t xml:space="preserve">      ACTIVITIES</t>
  </si>
  <si>
    <t xml:space="preserve">                    Total General Administration</t>
  </si>
  <si>
    <t xml:space="preserve">                    Total Maintenance &amp; Operation</t>
  </si>
  <si>
    <t>TOTAL APPROPRIATIONS</t>
  </si>
  <si>
    <t>Description of Expenditure</t>
  </si>
  <si>
    <t xml:space="preserve">     Total Revenues</t>
  </si>
  <si>
    <t xml:space="preserve">     Total Appropriations</t>
  </si>
  <si>
    <t>35</t>
  </si>
  <si>
    <t>Food Services</t>
  </si>
  <si>
    <t xml:space="preserve">                    Total Food Services</t>
  </si>
  <si>
    <t>FOOD SERVICE FUND</t>
  </si>
  <si>
    <t>Food Service</t>
  </si>
  <si>
    <t>PROPOSED BUDGET</t>
  </si>
  <si>
    <t xml:space="preserve">                    Total Co-Curr &amp; Extra Curr Act.</t>
  </si>
  <si>
    <t xml:space="preserve">                    Total Curr &amp; Staff Development</t>
  </si>
  <si>
    <t>Amount Increase  or Decrease</t>
  </si>
  <si>
    <t>Fund Balance</t>
  </si>
  <si>
    <t>Co &amp; Extra Curricular Activities</t>
  </si>
  <si>
    <t>Function</t>
  </si>
  <si>
    <t>Gen Fund</t>
  </si>
  <si>
    <t>Object</t>
  </si>
  <si>
    <t>Revenue</t>
  </si>
  <si>
    <t>99</t>
  </si>
  <si>
    <t xml:space="preserve">Tax Appraisal </t>
  </si>
  <si>
    <t>Tax Appraisal</t>
  </si>
  <si>
    <t>WALNUT BEND INDEPENDENT SCHOOL DISTRICT</t>
  </si>
  <si>
    <t xml:space="preserve">Expenditure </t>
  </si>
  <si>
    <t>11 - INSTRUCTION</t>
  </si>
  <si>
    <t>12 - LIBRARY &amp; MEDIA SERVICES</t>
  </si>
  <si>
    <t>13 - CURRICULUM &amp; STAFF DEVELOPMENT</t>
  </si>
  <si>
    <t>23 - SCHOOL LEADERSHIP</t>
  </si>
  <si>
    <t>34 - STUDENT TRANSPORTATION</t>
  </si>
  <si>
    <t>36 - CO-CURRICULAR &amp; EXTRA CURRICULAR</t>
  </si>
  <si>
    <t>41 - GENERAL ADMINISTRATION</t>
  </si>
  <si>
    <t>51 - MAINTENANCE &amp; OPERATION</t>
  </si>
  <si>
    <t>99 - TAX APPRAISAL AND COLLECTION</t>
  </si>
  <si>
    <t>GENERAL OPERATING FUND (199) PROPOSED BUDGET</t>
  </si>
  <si>
    <t>FOOD SERVICE FUND(240) PROPOSED BUDGET</t>
  </si>
  <si>
    <t>GENERAL OPERATING (199) FUND BY FUNCTION &amp; OBJECT</t>
  </si>
  <si>
    <t>FOOD SERVICE (240) FUND BY FUNCTION &amp; OBJECT</t>
  </si>
  <si>
    <t>53</t>
  </si>
  <si>
    <t>ESC PEIMS Services</t>
  </si>
  <si>
    <t>53 - ESC PEIMS Services</t>
  </si>
  <si>
    <t xml:space="preserve">           Professional &amp; Contracted Services</t>
  </si>
  <si>
    <t>GENERAL FUND</t>
  </si>
  <si>
    <t>COMBINED FUNDS</t>
  </si>
  <si>
    <t>35 - FOOD SERVICES</t>
  </si>
  <si>
    <t xml:space="preserve">         Professional &amp; Contracted Services</t>
  </si>
  <si>
    <t xml:space="preserve">         Supplies &amp; Materials</t>
  </si>
  <si>
    <t xml:space="preserve">         Other Operating Cost</t>
  </si>
  <si>
    <t xml:space="preserve">         Capital Outlay</t>
  </si>
  <si>
    <t xml:space="preserve">         Payroll Costs</t>
  </si>
  <si>
    <t xml:space="preserve">Food Service </t>
  </si>
  <si>
    <t>Combined</t>
  </si>
  <si>
    <t>Funds</t>
  </si>
  <si>
    <t>93</t>
  </si>
  <si>
    <t>Co-op Fees</t>
  </si>
  <si>
    <t xml:space="preserve"> 93 - Co-op Fees</t>
  </si>
  <si>
    <t>Adopted Budget</t>
  </si>
  <si>
    <t xml:space="preserve">GENERAL OPERATING (199) &amp; FOOD SERVICE (240) </t>
  </si>
  <si>
    <t>Closing Amount</t>
  </si>
  <si>
    <t>2013 - 2014</t>
  </si>
  <si>
    <t>Increase / (Decrease)</t>
  </si>
  <si>
    <t>GENERAL OPERATING FUND @ $1.04 (98.5% Collection Rate)</t>
  </si>
  <si>
    <t>2014 - 2015</t>
  </si>
  <si>
    <t>FISCAL YEAR 2015-2016</t>
  </si>
  <si>
    <t>2015-2016</t>
  </si>
  <si>
    <t>Total Revenues</t>
  </si>
  <si>
    <t>Total Expenditures</t>
  </si>
  <si>
    <t>2013-2014</t>
  </si>
  <si>
    <t>2014-2015</t>
  </si>
  <si>
    <t>728.876.0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</si>
</sst>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 val="singleAccounting"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43" fontId="7" fillId="0" borderId="0" xfId="1" applyFont="1" applyAlignment="1">
      <alignment horizontal="center"/>
    </xf>
    <xf numFmtId="43" fontId="6" fillId="0" borderId="0" xfId="1" applyFont="1"/>
    <xf numFmtId="43" fontId="6" fillId="0" borderId="0" xfId="1" quotePrefix="1" applyFont="1" applyAlignment="1">
      <alignment horizontal="center"/>
    </xf>
    <xf numFmtId="0" fontId="9" fillId="0" borderId="0" xfId="0" applyFont="1"/>
    <xf numFmtId="43" fontId="6" fillId="0" borderId="0" xfId="1" quotePrefix="1" applyFont="1" applyAlignment="1"/>
    <xf numFmtId="43" fontId="6" fillId="0" borderId="0" xfId="1" applyFont="1" applyAlignment="1">
      <alignment horizontal="left"/>
    </xf>
    <xf numFmtId="0" fontId="6" fillId="0" borderId="0" xfId="1" quotePrefix="1" applyNumberFormat="1" applyFont="1" applyAlignment="1">
      <alignment horizontal="left"/>
    </xf>
    <xf numFmtId="39" fontId="6" fillId="0" borderId="0" xfId="0" applyNumberFormat="1" applyFont="1"/>
    <xf numFmtId="0" fontId="6" fillId="0" borderId="0" xfId="0" applyFont="1" applyFill="1"/>
    <xf numFmtId="43" fontId="6" fillId="0" borderId="0" xfId="1" applyFont="1" applyFill="1"/>
    <xf numFmtId="43" fontId="7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 wrapText="1"/>
    </xf>
    <xf numFmtId="43" fontId="8" fillId="0" borderId="0" xfId="1" applyFont="1" applyFill="1" applyBorder="1" applyAlignment="1">
      <alignment horizontal="center" wrapText="1"/>
    </xf>
    <xf numFmtId="43" fontId="6" fillId="0" borderId="0" xfId="1" applyFont="1" applyFill="1" applyAlignment="1">
      <alignment horizontal="left"/>
    </xf>
    <xf numFmtId="39" fontId="6" fillId="0" borderId="0" xfId="1" applyNumberFormat="1" applyFont="1" applyFill="1"/>
    <xf numFmtId="39" fontId="6" fillId="0" borderId="2" xfId="1" applyNumberFormat="1" applyFont="1" applyFill="1" applyBorder="1"/>
    <xf numFmtId="43" fontId="6" fillId="0" borderId="1" xfId="1" applyFont="1" applyFill="1" applyBorder="1"/>
    <xf numFmtId="43" fontId="6" fillId="0" borderId="0" xfId="1" applyFont="1" applyFill="1" applyProtection="1">
      <protection locked="0"/>
    </xf>
    <xf numFmtId="43" fontId="6" fillId="0" borderId="0" xfId="1" applyFont="1" applyFill="1" applyBorder="1" applyProtection="1">
      <protection locked="0"/>
    </xf>
    <xf numFmtId="39" fontId="6" fillId="0" borderId="0" xfId="1" applyNumberFormat="1" applyFont="1" applyFill="1" applyProtection="1">
      <protection locked="0"/>
    </xf>
    <xf numFmtId="39" fontId="6" fillId="0" borderId="0" xfId="1" applyNumberFormat="1" applyFont="1" applyFill="1" applyBorder="1" applyProtection="1">
      <protection locked="0"/>
    </xf>
    <xf numFmtId="43" fontId="6" fillId="0" borderId="0" xfId="1" applyFont="1" applyFill="1" applyAlignment="1" applyProtection="1">
      <alignment horizontal="center"/>
      <protection locked="0"/>
    </xf>
    <xf numFmtId="39" fontId="8" fillId="0" borderId="0" xfId="1" applyNumberFormat="1" applyFont="1" applyFill="1" applyProtection="1">
      <protection locked="0"/>
    </xf>
    <xf numFmtId="39" fontId="6" fillId="0" borderId="1" xfId="1" applyNumberFormat="1" applyFont="1" applyFill="1" applyBorder="1" applyProtection="1">
      <protection locked="0"/>
    </xf>
    <xf numFmtId="43" fontId="6" fillId="0" borderId="1" xfId="1" applyFont="1" applyFill="1" applyBorder="1" applyAlignment="1" applyProtection="1">
      <alignment horizontal="center"/>
      <protection locked="0"/>
    </xf>
    <xf numFmtId="43" fontId="8" fillId="0" borderId="0" xfId="1" applyFont="1" applyFill="1" applyAlignment="1" applyProtection="1">
      <alignment horizontal="center"/>
      <protection locked="0"/>
    </xf>
    <xf numFmtId="0" fontId="6" fillId="0" borderId="0" xfId="1" applyNumberFormat="1" applyFont="1" applyFill="1" applyProtection="1">
      <protection locked="0"/>
    </xf>
    <xf numFmtId="0" fontId="6" fillId="0" borderId="0" xfId="1" applyNumberFormat="1" applyFont="1" applyFill="1" applyBorder="1" applyProtection="1">
      <protection locked="0"/>
    </xf>
    <xf numFmtId="39" fontId="6" fillId="0" borderId="2" xfId="1" applyNumberFormat="1" applyFont="1" applyFill="1" applyBorder="1" applyProtection="1">
      <protection locked="0"/>
    </xf>
    <xf numFmtId="39" fontId="8" fillId="0" borderId="0" xfId="1" applyNumberFormat="1" applyFont="1" applyFill="1" applyBorder="1" applyProtection="1">
      <protection locked="0"/>
    </xf>
    <xf numFmtId="43" fontId="6" fillId="0" borderId="2" xfId="1" applyFont="1" applyFill="1" applyBorder="1" applyAlignment="1" applyProtection="1">
      <alignment horizontal="center"/>
      <protection locked="0"/>
    </xf>
    <xf numFmtId="39" fontId="6" fillId="0" borderId="0" xfId="1" applyNumberFormat="1" applyFont="1" applyFill="1" applyBorder="1"/>
    <xf numFmtId="43" fontId="6" fillId="0" borderId="1" xfId="1" applyFont="1" applyFill="1" applyBorder="1" applyAlignment="1">
      <alignment horizontal="center"/>
    </xf>
    <xf numFmtId="39" fontId="7" fillId="0" borderId="0" xfId="1" applyNumberFormat="1" applyFont="1" applyFill="1" applyBorder="1"/>
    <xf numFmtId="39" fontId="8" fillId="0" borderId="0" xfId="1" applyNumberFormat="1" applyFont="1" applyFill="1" applyBorder="1"/>
    <xf numFmtId="0" fontId="6" fillId="0" borderId="0" xfId="0" applyFont="1" applyFill="1" applyAlignment="1">
      <alignment horizontal="center"/>
    </xf>
    <xf numFmtId="43" fontId="7" fillId="0" borderId="0" xfId="1" applyFont="1" applyFill="1" applyAlignment="1"/>
    <xf numFmtId="43" fontId="6" fillId="0" borderId="0" xfId="1" quotePrefix="1" applyFont="1" applyFill="1" applyAlignment="1"/>
    <xf numFmtId="39" fontId="6" fillId="0" borderId="0" xfId="0" applyNumberFormat="1" applyFont="1" applyFill="1"/>
    <xf numFmtId="39" fontId="6" fillId="0" borderId="0" xfId="2" applyNumberFormat="1" applyFont="1" applyFill="1"/>
    <xf numFmtId="43" fontId="6" fillId="0" borderId="0" xfId="1" applyFont="1" applyFill="1" applyAlignment="1"/>
    <xf numFmtId="43" fontId="6" fillId="0" borderId="0" xfId="1" quotePrefix="1" applyFont="1" applyFill="1" applyAlignment="1">
      <alignment horizontal="left"/>
    </xf>
    <xf numFmtId="43" fontId="6" fillId="0" borderId="0" xfId="1" applyFont="1" applyFill="1" applyAlignment="1">
      <alignment wrapText="1"/>
    </xf>
    <xf numFmtId="0" fontId="0" fillId="0" borderId="0" xfId="0" applyFill="1"/>
    <xf numFmtId="39" fontId="0" fillId="0" borderId="0" xfId="0" applyNumberFormat="1" applyFill="1"/>
    <xf numFmtId="4" fontId="6" fillId="0" borderId="0" xfId="0" applyNumberFormat="1" applyFont="1" applyFill="1"/>
    <xf numFmtId="43" fontId="6" fillId="0" borderId="0" xfId="1" quotePrefix="1" applyFont="1" applyFill="1" applyAlignment="1">
      <alignment horizontal="center"/>
    </xf>
    <xf numFmtId="43" fontId="9" fillId="0" borderId="0" xfId="1" quotePrefix="1" applyFont="1" applyFill="1" applyAlignment="1">
      <alignment horizontal="center"/>
    </xf>
    <xf numFmtId="43" fontId="9" fillId="0" borderId="0" xfId="1" applyFont="1" applyFill="1"/>
    <xf numFmtId="39" fontId="9" fillId="0" borderId="0" xfId="0" applyNumberFormat="1" applyFont="1" applyFill="1"/>
    <xf numFmtId="0" fontId="9" fillId="0" borderId="0" xfId="0" applyFont="1" applyFill="1"/>
    <xf numFmtId="39" fontId="8" fillId="0" borderId="0" xfId="1" applyNumberFormat="1" applyFont="1" applyFill="1"/>
    <xf numFmtId="43" fontId="6" fillId="0" borderId="0" xfId="1" quotePrefix="1" applyFont="1" applyFill="1" applyAlignment="1">
      <alignment horizontal="center" vertical="top"/>
    </xf>
    <xf numFmtId="0" fontId="6" fillId="0" borderId="0" xfId="1" quotePrefix="1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3" fontId="3" fillId="0" borderId="0" xfId="1" applyFont="1" applyFill="1" applyAlignment="1">
      <alignment horizontal="center" wrapText="1"/>
    </xf>
    <xf numFmtId="0" fontId="0" fillId="0" borderId="0" xfId="0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"/>
  <sheetViews>
    <sheetView workbookViewId="0">
      <selection activeCell="A2" sqref="A2:K2"/>
    </sheetView>
  </sheetViews>
  <sheetFormatPr defaultRowHeight="12.75" x14ac:dyDescent="0.2"/>
  <cols>
    <col min="1" max="2" width="9.140625" style="3"/>
    <col min="3" max="3" width="6" style="3" customWidth="1"/>
    <col min="4" max="4" width="6.42578125" style="3" customWidth="1"/>
    <col min="5" max="5" width="7" style="3" customWidth="1"/>
    <col min="6" max="6" width="6.28515625" style="3" customWidth="1"/>
    <col min="7" max="7" width="6.5703125" style="3" customWidth="1"/>
    <col min="8" max="8" width="7.5703125" style="3" customWidth="1"/>
    <col min="9" max="9" width="4.7109375" style="3" customWidth="1"/>
    <col min="10" max="16384" width="9.140625" style="3"/>
  </cols>
  <sheetData>
    <row r="1" spans="1:12" s="1" customFormat="1" ht="25.5" x14ac:dyDescent="0.3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3"/>
    </row>
    <row r="2" spans="1:12" s="1" customFormat="1" ht="25.5" x14ac:dyDescent="0.35">
      <c r="A2" s="68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3"/>
    </row>
    <row r="3" spans="1:12" s="1" customFormat="1" ht="25.5" x14ac:dyDescent="0.3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3"/>
    </row>
    <row r="4" spans="1:12" s="1" customFormat="1" ht="25.5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3"/>
    </row>
    <row r="5" spans="1:12" s="1" customFormat="1" ht="25.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3"/>
    </row>
    <row r="6" spans="1:12" s="2" customFormat="1" ht="15.75" x14ac:dyDescent="0.25">
      <c r="A6" s="69" t="s">
        <v>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5"/>
    </row>
    <row r="7" spans="1:12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.75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2"/>
    </row>
    <row r="10" spans="1:12" ht="15.75" x14ac:dyDescent="0.25">
      <c r="A10" s="69" t="s">
        <v>46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2"/>
    </row>
    <row r="11" spans="1:12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2"/>
    </row>
    <row r="12" spans="1:12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26.25" customHeigh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26.2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2"/>
    </row>
    <row r="15" spans="1:12" ht="26.25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2"/>
    </row>
    <row r="16" spans="1:12" ht="13.5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2"/>
    </row>
  </sheetData>
  <mergeCells count="8">
    <mergeCell ref="A14:K14"/>
    <mergeCell ref="A15:K15"/>
    <mergeCell ref="A16:K16"/>
    <mergeCell ref="A1:K1"/>
    <mergeCell ref="A2:K2"/>
    <mergeCell ref="A6:K6"/>
    <mergeCell ref="A9:K9"/>
    <mergeCell ref="A10:K10"/>
  </mergeCells>
  <phoneticPr fontId="0" type="noConversion"/>
  <printOptions horizontalCentered="1" verticalCentered="1"/>
  <pageMargins left="1" right="1" top="1" bottom="1" header="0.5" footer="0.5"/>
  <pageSetup orientation="portrait" r:id="rId1"/>
  <headerFooter alignWithMargins="0"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D5" sqref="D5"/>
    </sheetView>
  </sheetViews>
  <sheetFormatPr defaultRowHeight="14.25" x14ac:dyDescent="0.2"/>
  <cols>
    <col min="1" max="1" width="11.7109375" style="5" customWidth="1"/>
    <col min="2" max="2" width="26.28515625" style="6" customWidth="1"/>
    <col min="3" max="3" width="15" style="6" customWidth="1"/>
    <col min="4" max="5" width="14.140625" style="6" customWidth="1"/>
    <col min="6" max="6" width="14.7109375" style="6" customWidth="1"/>
    <col min="7" max="7" width="14.42578125" style="6" hidden="1" customWidth="1"/>
    <col min="8" max="8" width="14.7109375" style="6" hidden="1" customWidth="1"/>
    <col min="9" max="9" width="17.7109375" style="4" hidden="1" customWidth="1"/>
    <col min="10" max="11" width="9.140625" style="4"/>
    <col min="12" max="12" width="12" style="4" bestFit="1" customWidth="1"/>
    <col min="13" max="16384" width="9.140625" style="4"/>
  </cols>
  <sheetData>
    <row r="1" spans="1:12" ht="15.75" x14ac:dyDescent="0.25">
      <c r="A1" s="70" t="s">
        <v>61</v>
      </c>
      <c r="B1" s="70"/>
      <c r="C1" s="70"/>
      <c r="D1" s="70"/>
      <c r="E1" s="70"/>
      <c r="F1" s="70"/>
      <c r="G1" s="70"/>
      <c r="H1" s="70"/>
      <c r="I1" s="70"/>
    </row>
    <row r="2" spans="1:12" ht="15.75" x14ac:dyDescent="0.25">
      <c r="A2" s="70" t="s">
        <v>72</v>
      </c>
      <c r="B2" s="70"/>
      <c r="C2" s="70"/>
      <c r="D2" s="70"/>
      <c r="E2" s="70"/>
      <c r="F2" s="70"/>
      <c r="G2" s="70"/>
      <c r="H2" s="70"/>
      <c r="I2" s="70"/>
    </row>
    <row r="3" spans="1:12" ht="15.75" x14ac:dyDescent="0.25">
      <c r="A3" s="70" t="s">
        <v>100</v>
      </c>
      <c r="B3" s="70"/>
      <c r="C3" s="70"/>
      <c r="D3" s="70"/>
      <c r="E3" s="70"/>
      <c r="F3" s="70"/>
      <c r="G3" s="70"/>
      <c r="H3" s="70"/>
      <c r="I3" s="70"/>
    </row>
    <row r="4" spans="1:12" x14ac:dyDescent="0.2">
      <c r="A4" s="16" t="s">
        <v>55</v>
      </c>
      <c r="B4" s="14"/>
      <c r="C4" s="14" t="s">
        <v>97</v>
      </c>
      <c r="D4" s="14" t="s">
        <v>100</v>
      </c>
      <c r="E4" s="6" t="s">
        <v>102</v>
      </c>
      <c r="F4" s="43" t="s">
        <v>25</v>
      </c>
      <c r="G4" s="13"/>
      <c r="H4" s="13"/>
      <c r="I4" s="13"/>
      <c r="L4" s="13"/>
    </row>
    <row r="5" spans="1:12" ht="38.25" customHeight="1" x14ac:dyDescent="0.35">
      <c r="A5" s="18" t="s">
        <v>56</v>
      </c>
      <c r="B5" s="18" t="s">
        <v>8</v>
      </c>
      <c r="C5" s="19" t="s">
        <v>96</v>
      </c>
      <c r="D5" s="19" t="s">
        <v>94</v>
      </c>
      <c r="E5" s="19" t="s">
        <v>17</v>
      </c>
      <c r="F5" s="18" t="s">
        <v>26</v>
      </c>
      <c r="G5" s="13"/>
      <c r="H5" s="13"/>
      <c r="I5" s="13"/>
      <c r="L5" s="13"/>
    </row>
    <row r="6" spans="1:12" ht="16.5" x14ac:dyDescent="0.35">
      <c r="A6" s="16" t="s">
        <v>57</v>
      </c>
      <c r="B6" s="18"/>
      <c r="C6" s="14"/>
      <c r="D6" s="14"/>
      <c r="E6" s="14"/>
      <c r="F6" s="18"/>
      <c r="G6" s="13"/>
      <c r="H6" s="13"/>
      <c r="I6" s="13"/>
      <c r="L6" s="13"/>
    </row>
    <row r="7" spans="1:12" ht="28.5" x14ac:dyDescent="0.2">
      <c r="A7" s="54" t="s">
        <v>18</v>
      </c>
      <c r="B7" s="50" t="s">
        <v>21</v>
      </c>
      <c r="C7" s="22">
        <v>331243.46000000002</v>
      </c>
      <c r="D7" s="6">
        <v>305625</v>
      </c>
      <c r="E7" s="22">
        <v>190374</v>
      </c>
      <c r="F7" s="46">
        <f>SUM(E7-C7)</f>
        <v>-140869.46000000002</v>
      </c>
      <c r="G7" s="13"/>
      <c r="H7" s="13"/>
      <c r="I7" s="13"/>
      <c r="K7" s="13"/>
    </row>
    <row r="8" spans="1:12" ht="12" customHeight="1" x14ac:dyDescent="0.2">
      <c r="A8" s="54"/>
      <c r="B8" s="14"/>
      <c r="C8" s="22"/>
      <c r="D8" s="22"/>
      <c r="E8" s="22"/>
      <c r="F8" s="46"/>
      <c r="G8" s="13"/>
      <c r="H8" s="13"/>
      <c r="I8" s="13"/>
    </row>
    <row r="9" spans="1:12" x14ac:dyDescent="0.2">
      <c r="A9" s="54" t="s">
        <v>19</v>
      </c>
      <c r="B9" s="14" t="s">
        <v>22</v>
      </c>
      <c r="C9" s="22">
        <v>400359</v>
      </c>
      <c r="D9" s="6">
        <v>374371</v>
      </c>
      <c r="E9" s="22">
        <v>524015</v>
      </c>
      <c r="F9" s="46">
        <f>SUM(E9-C9)</f>
        <v>123656</v>
      </c>
      <c r="G9" s="13"/>
      <c r="H9" s="13"/>
      <c r="I9" s="13"/>
    </row>
    <row r="10" spans="1:12" ht="12" customHeight="1" x14ac:dyDescent="0.2">
      <c r="A10" s="54"/>
      <c r="B10" s="14"/>
      <c r="C10" s="22"/>
      <c r="D10" s="22"/>
      <c r="E10" s="22"/>
      <c r="F10" s="46"/>
      <c r="G10" s="13"/>
      <c r="H10" s="13"/>
      <c r="I10" s="13"/>
    </row>
    <row r="11" spans="1:12" ht="28.5" x14ac:dyDescent="0.2">
      <c r="A11" s="54" t="s">
        <v>20</v>
      </c>
      <c r="B11" s="50" t="s">
        <v>23</v>
      </c>
      <c r="C11" s="22"/>
      <c r="D11" s="22"/>
      <c r="E11" s="22"/>
      <c r="F11" s="46"/>
      <c r="G11" s="13"/>
      <c r="H11" s="13"/>
      <c r="I11" s="13"/>
    </row>
    <row r="12" spans="1:12" s="8" customFormat="1" ht="6.75" customHeight="1" x14ac:dyDescent="0.25">
      <c r="A12" s="55"/>
      <c r="B12" s="56"/>
      <c r="C12" s="57"/>
      <c r="D12" s="57"/>
      <c r="E12" s="57"/>
      <c r="F12" s="57"/>
      <c r="G12" s="58"/>
      <c r="H12" s="58"/>
      <c r="I12" s="58"/>
    </row>
    <row r="13" spans="1:12" ht="16.5" x14ac:dyDescent="0.35">
      <c r="A13" s="48"/>
      <c r="B13" s="14" t="s">
        <v>41</v>
      </c>
      <c r="C13" s="59">
        <v>779011.48</v>
      </c>
      <c r="D13" s="59">
        <v>724428</v>
      </c>
      <c r="E13" s="59">
        <v>761621</v>
      </c>
      <c r="F13" s="46">
        <f>SUM(E13-D13)</f>
        <v>37193</v>
      </c>
      <c r="G13" s="13"/>
      <c r="H13" s="13"/>
      <c r="I13" s="13"/>
    </row>
    <row r="14" spans="1:12" x14ac:dyDescent="0.2">
      <c r="A14" s="16" t="s">
        <v>54</v>
      </c>
      <c r="B14" s="14"/>
      <c r="C14" s="14"/>
      <c r="D14" s="22"/>
      <c r="E14" s="22"/>
      <c r="F14" s="46"/>
      <c r="G14" s="13"/>
      <c r="H14" s="13"/>
      <c r="I14" s="13"/>
    </row>
    <row r="15" spans="1:12" ht="12" customHeight="1" x14ac:dyDescent="0.2">
      <c r="A15" s="54"/>
      <c r="B15" s="14"/>
      <c r="C15" s="14"/>
      <c r="D15" s="22"/>
      <c r="E15" s="22"/>
      <c r="F15" s="46"/>
      <c r="G15" s="13"/>
      <c r="H15" s="13"/>
      <c r="I15" s="13"/>
    </row>
    <row r="16" spans="1:12" x14ac:dyDescent="0.2">
      <c r="A16" s="54" t="s">
        <v>0</v>
      </c>
      <c r="B16" s="14" t="s">
        <v>9</v>
      </c>
      <c r="C16" s="22">
        <v>399257</v>
      </c>
      <c r="D16" s="22">
        <v>395316</v>
      </c>
      <c r="E16" s="22">
        <v>411270</v>
      </c>
      <c r="F16" s="46">
        <f>SUM(E16-D16)</f>
        <v>15954</v>
      </c>
      <c r="G16" s="13"/>
      <c r="H16" s="13"/>
      <c r="I16" s="13"/>
      <c r="L16" s="12"/>
    </row>
    <row r="17" spans="1:12" ht="12" customHeight="1" x14ac:dyDescent="0.2">
      <c r="A17" s="54"/>
      <c r="B17" s="14"/>
      <c r="C17" s="22"/>
      <c r="D17" s="22"/>
      <c r="E17" s="22"/>
      <c r="F17" s="46"/>
      <c r="G17" s="13"/>
      <c r="H17" s="13"/>
      <c r="I17" s="13"/>
      <c r="L17" s="12"/>
    </row>
    <row r="18" spans="1:12" x14ac:dyDescent="0.2">
      <c r="A18" s="54" t="s">
        <v>1</v>
      </c>
      <c r="B18" s="14" t="s">
        <v>10</v>
      </c>
      <c r="C18" s="22">
        <v>4802.29</v>
      </c>
      <c r="D18" s="22">
        <v>6295</v>
      </c>
      <c r="E18" s="22">
        <v>6208</v>
      </c>
      <c r="F18" s="46">
        <f>SUM(E18-D18)</f>
        <v>-87</v>
      </c>
      <c r="G18" s="13"/>
      <c r="H18" s="13"/>
      <c r="I18" s="13"/>
      <c r="L18" s="12"/>
    </row>
    <row r="19" spans="1:12" ht="12" customHeight="1" x14ac:dyDescent="0.2">
      <c r="A19" s="54"/>
      <c r="B19" s="14"/>
      <c r="C19" s="22"/>
      <c r="D19" s="22"/>
      <c r="E19" s="22"/>
      <c r="F19" s="46"/>
      <c r="G19" s="13"/>
      <c r="H19" s="13"/>
      <c r="I19" s="13"/>
    </row>
    <row r="20" spans="1:12" ht="28.5" x14ac:dyDescent="0.2">
      <c r="A20" s="60" t="s">
        <v>2</v>
      </c>
      <c r="B20" s="50" t="s">
        <v>11</v>
      </c>
      <c r="C20" s="22">
        <v>170</v>
      </c>
      <c r="D20" s="22">
        <v>1300</v>
      </c>
      <c r="E20" s="22">
        <v>1320</v>
      </c>
      <c r="F20" s="46">
        <f>SUM(E20-D20)</f>
        <v>20</v>
      </c>
      <c r="G20" s="13"/>
      <c r="H20" s="13"/>
      <c r="I20" s="13"/>
    </row>
    <row r="21" spans="1:12" ht="12" customHeight="1" x14ac:dyDescent="0.2">
      <c r="A21" s="54"/>
      <c r="B21" s="14"/>
      <c r="C21" s="22"/>
      <c r="D21" s="22"/>
      <c r="E21" s="22"/>
      <c r="F21" s="46"/>
      <c r="G21" s="13"/>
      <c r="H21" s="13"/>
      <c r="I21" s="13"/>
    </row>
    <row r="22" spans="1:12" x14ac:dyDescent="0.2">
      <c r="A22" s="54" t="s">
        <v>3</v>
      </c>
      <c r="B22" s="14" t="s">
        <v>12</v>
      </c>
      <c r="C22" s="22">
        <v>61235.59</v>
      </c>
      <c r="D22" s="22">
        <v>66080</v>
      </c>
      <c r="E22" s="22">
        <v>69765</v>
      </c>
      <c r="F22" s="46">
        <f>SUM(E22-D22)</f>
        <v>3685</v>
      </c>
      <c r="G22" s="13"/>
      <c r="H22" s="13"/>
      <c r="I22" s="13"/>
    </row>
    <row r="23" spans="1:12" x14ac:dyDescent="0.2">
      <c r="A23" s="54"/>
      <c r="B23" s="14"/>
      <c r="C23" s="22"/>
      <c r="D23" s="22"/>
      <c r="E23" s="22"/>
      <c r="F23" s="46"/>
      <c r="G23" s="13"/>
      <c r="H23" s="13"/>
      <c r="I23" s="13"/>
    </row>
    <row r="24" spans="1:12" x14ac:dyDescent="0.2">
      <c r="A24" s="54" t="s">
        <v>4</v>
      </c>
      <c r="B24" s="14" t="s">
        <v>13</v>
      </c>
      <c r="C24" s="22">
        <v>37245.5</v>
      </c>
      <c r="D24" s="22">
        <v>38756</v>
      </c>
      <c r="E24" s="22">
        <v>37004</v>
      </c>
      <c r="F24" s="46">
        <f>SUM(E24-D24)</f>
        <v>-1752</v>
      </c>
      <c r="G24" s="13"/>
      <c r="H24" s="13"/>
      <c r="I24" s="13"/>
    </row>
    <row r="25" spans="1:12" x14ac:dyDescent="0.2">
      <c r="A25" s="54"/>
      <c r="B25" s="14"/>
      <c r="C25" s="22"/>
      <c r="D25" s="22"/>
      <c r="E25" s="22"/>
      <c r="F25" s="46"/>
      <c r="G25" s="13"/>
      <c r="H25" s="13"/>
      <c r="I25" s="13"/>
    </row>
    <row r="26" spans="1:12" x14ac:dyDescent="0.2">
      <c r="A26" s="61">
        <v>35</v>
      </c>
      <c r="B26" s="14" t="s">
        <v>44</v>
      </c>
      <c r="C26" s="22">
        <v>1939.81</v>
      </c>
      <c r="D26" s="22">
        <v>1970</v>
      </c>
      <c r="E26" s="22">
        <v>2009</v>
      </c>
      <c r="F26" s="46">
        <f>SUM(E26-D26)</f>
        <v>39</v>
      </c>
      <c r="G26" s="13"/>
      <c r="H26" s="13"/>
      <c r="I26" s="13"/>
    </row>
    <row r="27" spans="1:12" x14ac:dyDescent="0.2">
      <c r="A27" s="54"/>
      <c r="B27" s="14"/>
      <c r="C27" s="22"/>
      <c r="D27" s="22"/>
      <c r="E27" s="22"/>
      <c r="F27" s="46"/>
      <c r="G27" s="13"/>
      <c r="H27" s="13"/>
      <c r="I27" s="13"/>
    </row>
    <row r="28" spans="1:12" ht="28.5" x14ac:dyDescent="0.2">
      <c r="A28" s="54" t="s">
        <v>5</v>
      </c>
      <c r="B28" s="50" t="s">
        <v>14</v>
      </c>
      <c r="C28" s="22">
        <v>6255.3</v>
      </c>
      <c r="D28" s="22">
        <v>8062</v>
      </c>
      <c r="E28" s="22">
        <v>4117</v>
      </c>
      <c r="F28" s="46">
        <f>SUM(E28-D28)</f>
        <v>-3945</v>
      </c>
      <c r="G28" s="13"/>
      <c r="H28" s="13"/>
      <c r="I28" s="13"/>
    </row>
    <row r="29" spans="1:12" x14ac:dyDescent="0.2">
      <c r="A29" s="54"/>
      <c r="B29" s="14"/>
      <c r="C29" s="22"/>
      <c r="D29" s="22"/>
      <c r="E29" s="22"/>
      <c r="F29" s="46"/>
      <c r="G29" s="13"/>
      <c r="H29" s="13"/>
      <c r="I29" s="13"/>
    </row>
    <row r="30" spans="1:12" x14ac:dyDescent="0.2">
      <c r="A30" s="54" t="s">
        <v>6</v>
      </c>
      <c r="B30" s="14" t="s">
        <v>15</v>
      </c>
      <c r="C30" s="22">
        <v>65998.52</v>
      </c>
      <c r="D30" s="22">
        <v>82040.69</v>
      </c>
      <c r="E30" s="22">
        <v>123376</v>
      </c>
      <c r="F30" s="46">
        <f>SUM(E30-D30)</f>
        <v>41335.31</v>
      </c>
      <c r="G30" s="13"/>
      <c r="H30" s="13"/>
      <c r="I30" s="13"/>
    </row>
    <row r="31" spans="1:12" x14ac:dyDescent="0.2">
      <c r="A31" s="54"/>
      <c r="B31" s="14"/>
      <c r="C31" s="22"/>
      <c r="D31" s="22"/>
      <c r="E31" s="22"/>
      <c r="F31" s="46"/>
      <c r="G31" s="13"/>
      <c r="H31" s="13"/>
      <c r="I31" s="13"/>
    </row>
    <row r="32" spans="1:12" x14ac:dyDescent="0.2">
      <c r="A32" s="54" t="s">
        <v>7</v>
      </c>
      <c r="B32" s="14" t="s">
        <v>16</v>
      </c>
      <c r="C32" s="22">
        <v>141484.01999999999</v>
      </c>
      <c r="D32" s="22">
        <v>114456</v>
      </c>
      <c r="E32" s="22">
        <v>112028</v>
      </c>
      <c r="F32" s="46">
        <f>SUM(E32-D32)</f>
        <v>-2428</v>
      </c>
      <c r="G32" s="13"/>
      <c r="H32" s="13"/>
      <c r="I32" s="13"/>
    </row>
    <row r="33" spans="1:9" x14ac:dyDescent="0.2">
      <c r="A33" s="54"/>
      <c r="B33" s="14"/>
      <c r="C33" s="22"/>
      <c r="D33" s="22"/>
      <c r="E33" s="22"/>
      <c r="F33" s="46"/>
      <c r="G33" s="13"/>
      <c r="H33" s="13"/>
      <c r="I33" s="13"/>
    </row>
    <row r="34" spans="1:9" x14ac:dyDescent="0.2">
      <c r="A34" s="54" t="s">
        <v>76</v>
      </c>
      <c r="B34" s="14" t="s">
        <v>77</v>
      </c>
      <c r="C34" s="22">
        <v>5271.58</v>
      </c>
      <c r="D34" s="22">
        <v>5300</v>
      </c>
      <c r="E34" s="22">
        <v>5400</v>
      </c>
      <c r="F34" s="46">
        <f>SUM(E34-D34)</f>
        <v>100</v>
      </c>
      <c r="G34" s="13"/>
      <c r="H34" s="13"/>
      <c r="I34" s="13"/>
    </row>
    <row r="35" spans="1:9" x14ac:dyDescent="0.2">
      <c r="A35" s="54"/>
      <c r="B35" s="14"/>
      <c r="C35" s="22"/>
      <c r="D35" s="22"/>
      <c r="E35" s="22"/>
      <c r="F35" s="46"/>
      <c r="G35" s="13"/>
      <c r="H35" s="13"/>
      <c r="I35" s="13"/>
    </row>
    <row r="36" spans="1:9" x14ac:dyDescent="0.2">
      <c r="A36" s="54" t="s">
        <v>91</v>
      </c>
      <c r="B36" s="14" t="s">
        <v>92</v>
      </c>
      <c r="C36" s="22">
        <v>10243.59</v>
      </c>
      <c r="D36" s="22">
        <v>8500</v>
      </c>
      <c r="E36" s="22">
        <v>8500</v>
      </c>
      <c r="F36" s="46">
        <f>SUM(E36-D36)</f>
        <v>0</v>
      </c>
      <c r="G36" s="13"/>
      <c r="H36" s="13"/>
      <c r="I36" s="13"/>
    </row>
    <row r="37" spans="1:9" x14ac:dyDescent="0.2">
      <c r="A37" s="54"/>
      <c r="B37" s="14"/>
      <c r="C37" s="22"/>
      <c r="D37" s="22"/>
      <c r="E37" s="22"/>
      <c r="F37" s="46"/>
      <c r="G37" s="13"/>
      <c r="H37" s="13"/>
      <c r="I37" s="13"/>
    </row>
    <row r="38" spans="1:9" x14ac:dyDescent="0.2">
      <c r="A38" s="54" t="s">
        <v>58</v>
      </c>
      <c r="B38" s="14" t="s">
        <v>59</v>
      </c>
      <c r="C38" s="47">
        <v>5001.3900000000003</v>
      </c>
      <c r="D38" s="47">
        <v>5500</v>
      </c>
      <c r="E38" s="47">
        <v>5500</v>
      </c>
      <c r="F38" s="46">
        <f>SUM(E38-D38)</f>
        <v>0</v>
      </c>
      <c r="G38" s="13"/>
      <c r="H38" s="13"/>
      <c r="I38" s="13"/>
    </row>
    <row r="39" spans="1:9" ht="15" x14ac:dyDescent="0.25">
      <c r="A39" s="54"/>
      <c r="B39" s="14"/>
      <c r="C39" s="57"/>
      <c r="D39" s="57"/>
      <c r="E39" s="57"/>
      <c r="F39" s="57"/>
      <c r="G39" s="13"/>
      <c r="H39" s="13"/>
      <c r="I39" s="13"/>
    </row>
    <row r="40" spans="1:9" ht="16.5" x14ac:dyDescent="0.35">
      <c r="A40" s="15"/>
      <c r="B40" s="14" t="s">
        <v>103</v>
      </c>
      <c r="C40" s="59">
        <v>779011.48</v>
      </c>
      <c r="D40" s="59">
        <v>724428</v>
      </c>
      <c r="E40" s="59">
        <v>761621</v>
      </c>
      <c r="F40" s="46">
        <f>SUM(E40-D40)</f>
        <v>37193</v>
      </c>
      <c r="G40" s="13"/>
      <c r="H40" s="13"/>
      <c r="I40" s="13"/>
    </row>
    <row r="41" spans="1:9" ht="16.5" x14ac:dyDescent="0.35">
      <c r="A41" s="15"/>
      <c r="B41" s="14" t="s">
        <v>104</v>
      </c>
      <c r="C41" s="59">
        <v>740520.99</v>
      </c>
      <c r="D41" s="59">
        <v>728876</v>
      </c>
      <c r="E41" s="59">
        <v>789497</v>
      </c>
      <c r="F41" s="46"/>
      <c r="G41" s="13"/>
      <c r="H41" s="13"/>
      <c r="I41" s="13"/>
    </row>
    <row r="42" spans="1:9" x14ac:dyDescent="0.2">
      <c r="A42" s="48" t="s">
        <v>24</v>
      </c>
      <c r="B42" s="14"/>
      <c r="C42" s="22">
        <v>38490.49</v>
      </c>
      <c r="D42" s="22">
        <v>-4448</v>
      </c>
      <c r="E42" s="22">
        <v>-27876</v>
      </c>
      <c r="F42" s="46"/>
      <c r="G42" s="13"/>
      <c r="H42" s="13"/>
      <c r="I42" s="13"/>
    </row>
    <row r="43" spans="1:9" x14ac:dyDescent="0.2">
      <c r="G43" s="4"/>
      <c r="H43" s="4"/>
    </row>
    <row r="44" spans="1:9" x14ac:dyDescent="0.2">
      <c r="G44" s="4"/>
      <c r="H44" s="4"/>
    </row>
  </sheetData>
  <mergeCells count="3">
    <mergeCell ref="A1:I1"/>
    <mergeCell ref="A2:I2"/>
    <mergeCell ref="A3:I3"/>
  </mergeCells>
  <phoneticPr fontId="0" type="noConversion"/>
  <printOptions horizontalCentered="1"/>
  <pageMargins left="0.42" right="0.42" top="1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8" sqref="E8"/>
    </sheetView>
  </sheetViews>
  <sheetFormatPr defaultRowHeight="14.25" x14ac:dyDescent="0.2"/>
  <cols>
    <col min="1" max="1" width="9.140625" style="5"/>
    <col min="2" max="2" width="31.42578125" style="6" bestFit="1" customWidth="1"/>
    <col min="3" max="3" width="13.5703125" style="6" customWidth="1"/>
    <col min="4" max="4" width="2.42578125" style="6" customWidth="1"/>
    <col min="5" max="5" width="13.5703125" style="6" customWidth="1"/>
    <col min="6" max="6" width="2.42578125" style="6" customWidth="1"/>
    <col min="7" max="7" width="13.5703125" style="6" customWidth="1"/>
    <col min="8" max="8" width="1.5703125" style="6" customWidth="1"/>
    <col min="9" max="9" width="12.28515625" style="4" customWidth="1"/>
    <col min="10" max="16384" width="9.140625" style="4"/>
  </cols>
  <sheetData>
    <row r="1" spans="1:12" ht="15.75" x14ac:dyDescent="0.25">
      <c r="A1" s="70" t="s">
        <v>61</v>
      </c>
      <c r="B1" s="70"/>
      <c r="C1" s="70"/>
      <c r="D1" s="70"/>
      <c r="E1" s="70"/>
      <c r="F1" s="70"/>
      <c r="G1" s="70"/>
      <c r="H1" s="70"/>
      <c r="I1" s="70"/>
    </row>
    <row r="2" spans="1:12" ht="15.75" x14ac:dyDescent="0.25">
      <c r="A2" s="70" t="s">
        <v>73</v>
      </c>
      <c r="B2" s="70"/>
      <c r="C2" s="70"/>
      <c r="D2" s="70"/>
      <c r="E2" s="70"/>
      <c r="F2" s="70"/>
      <c r="G2" s="70"/>
      <c r="H2" s="70"/>
      <c r="I2" s="70"/>
    </row>
    <row r="3" spans="1:12" ht="15.75" x14ac:dyDescent="0.25">
      <c r="A3" s="70" t="s">
        <v>102</v>
      </c>
      <c r="B3" s="70"/>
      <c r="C3" s="70"/>
      <c r="D3" s="70"/>
      <c r="E3" s="70"/>
      <c r="F3" s="70"/>
      <c r="G3" s="70"/>
      <c r="H3" s="70"/>
      <c r="I3" s="70"/>
    </row>
    <row r="4" spans="1:12" x14ac:dyDescent="0.2">
      <c r="A4" s="15"/>
      <c r="B4" s="14"/>
      <c r="C4" s="14"/>
      <c r="D4" s="14"/>
      <c r="E4" s="14"/>
      <c r="F4" s="14"/>
      <c r="G4" s="14"/>
      <c r="H4" s="14"/>
      <c r="I4" s="13"/>
    </row>
    <row r="5" spans="1:12" x14ac:dyDescent="0.2">
      <c r="A5" s="15"/>
      <c r="B5" s="14"/>
      <c r="C5" s="14"/>
      <c r="D5" s="14"/>
      <c r="E5" s="14"/>
      <c r="F5" s="14"/>
      <c r="G5" s="14"/>
      <c r="H5" s="14"/>
      <c r="I5" s="13"/>
    </row>
    <row r="6" spans="1:12" x14ac:dyDescent="0.2">
      <c r="A6" s="15"/>
      <c r="B6" s="14"/>
      <c r="C6" s="14"/>
      <c r="D6" s="14"/>
      <c r="E6" s="14"/>
      <c r="F6" s="14"/>
      <c r="G6" s="14"/>
      <c r="H6" s="14"/>
      <c r="I6" s="13"/>
    </row>
    <row r="7" spans="1:12" x14ac:dyDescent="0.2">
      <c r="A7" s="21" t="s">
        <v>88</v>
      </c>
      <c r="B7" s="14"/>
      <c r="C7" s="14" t="s">
        <v>105</v>
      </c>
      <c r="D7" s="14"/>
      <c r="E7" s="14" t="s">
        <v>106</v>
      </c>
      <c r="F7" s="14"/>
      <c r="G7" s="14" t="s">
        <v>102</v>
      </c>
      <c r="H7" s="14"/>
      <c r="I7" s="43" t="s">
        <v>25</v>
      </c>
    </row>
    <row r="8" spans="1:12" ht="33" x14ac:dyDescent="0.35">
      <c r="A8" s="18" t="s">
        <v>56</v>
      </c>
      <c r="B8" s="18" t="s">
        <v>8</v>
      </c>
      <c r="C8" s="19" t="s">
        <v>96</v>
      </c>
      <c r="D8" s="19"/>
      <c r="E8" s="19" t="s">
        <v>94</v>
      </c>
      <c r="F8" s="19"/>
      <c r="G8" s="19" t="s">
        <v>17</v>
      </c>
      <c r="H8" s="19"/>
      <c r="I8" s="18" t="s">
        <v>26</v>
      </c>
    </row>
    <row r="9" spans="1:12" ht="16.5" x14ac:dyDescent="0.35">
      <c r="A9" s="15"/>
      <c r="B9" s="18"/>
      <c r="C9" s="14"/>
      <c r="D9" s="14"/>
      <c r="E9" s="14"/>
      <c r="F9" s="14"/>
      <c r="G9" s="14"/>
      <c r="H9" s="14"/>
      <c r="I9" s="18"/>
      <c r="L9" s="13"/>
    </row>
    <row r="10" spans="1:12" ht="16.5" x14ac:dyDescent="0.35">
      <c r="A10" s="16" t="s">
        <v>57</v>
      </c>
      <c r="B10" s="18"/>
      <c r="C10" s="14"/>
      <c r="D10" s="14"/>
      <c r="E10" s="14"/>
      <c r="F10" s="14"/>
      <c r="G10" s="14"/>
      <c r="H10" s="14"/>
      <c r="I10" s="18"/>
      <c r="L10" s="13"/>
    </row>
    <row r="11" spans="1:12" x14ac:dyDescent="0.2">
      <c r="A11" s="54" t="s">
        <v>18</v>
      </c>
      <c r="B11" s="14" t="s">
        <v>21</v>
      </c>
      <c r="C11" s="22">
        <v>11056</v>
      </c>
      <c r="D11" s="22"/>
      <c r="E11" s="22">
        <v>6500</v>
      </c>
      <c r="F11" s="22"/>
      <c r="G11" s="22">
        <v>6500</v>
      </c>
      <c r="H11" s="22"/>
      <c r="I11" s="46">
        <f>G11-E11</f>
        <v>0</v>
      </c>
      <c r="J11" s="13"/>
      <c r="K11" s="13"/>
      <c r="L11" s="13"/>
    </row>
    <row r="12" spans="1:12" x14ac:dyDescent="0.2">
      <c r="A12" s="54"/>
      <c r="B12" s="14"/>
      <c r="C12" s="22"/>
      <c r="D12" s="22"/>
      <c r="E12" s="22"/>
      <c r="F12" s="22"/>
      <c r="G12" s="22"/>
      <c r="H12" s="22"/>
      <c r="I12" s="46"/>
      <c r="J12" s="13"/>
      <c r="K12" s="13"/>
    </row>
    <row r="13" spans="1:12" x14ac:dyDescent="0.2">
      <c r="A13" s="54" t="s">
        <v>19</v>
      </c>
      <c r="B13" s="14" t="s">
        <v>22</v>
      </c>
      <c r="C13" s="22">
        <v>250</v>
      </c>
      <c r="D13" s="22"/>
      <c r="E13" s="22">
        <v>250</v>
      </c>
      <c r="F13" s="22"/>
      <c r="G13" s="22">
        <v>250</v>
      </c>
      <c r="H13" s="22"/>
      <c r="I13" s="46">
        <f>G13-E13</f>
        <v>0</v>
      </c>
      <c r="J13" s="13"/>
      <c r="K13" s="13"/>
    </row>
    <row r="14" spans="1:12" x14ac:dyDescent="0.2">
      <c r="A14" s="54"/>
      <c r="B14" s="14"/>
      <c r="C14" s="22"/>
      <c r="D14" s="22"/>
      <c r="E14" s="22"/>
      <c r="F14" s="22"/>
      <c r="G14" s="22"/>
      <c r="H14" s="22"/>
      <c r="I14" s="46"/>
      <c r="J14" s="13"/>
      <c r="K14" s="13"/>
    </row>
    <row r="15" spans="1:12" x14ac:dyDescent="0.2">
      <c r="A15" s="54" t="s">
        <v>20</v>
      </c>
      <c r="B15" s="14" t="s">
        <v>23</v>
      </c>
      <c r="C15" s="22">
        <v>32750.77</v>
      </c>
      <c r="D15" s="22"/>
      <c r="E15" s="22">
        <v>36716.26</v>
      </c>
      <c r="F15" s="22"/>
      <c r="G15" s="22">
        <v>35000</v>
      </c>
      <c r="H15" s="22"/>
      <c r="I15" s="46">
        <f>G15-E15</f>
        <v>-1716.260000000002</v>
      </c>
      <c r="J15" s="13"/>
      <c r="K15" s="13"/>
    </row>
    <row r="16" spans="1:12" x14ac:dyDescent="0.2">
      <c r="A16" s="54"/>
      <c r="B16" s="14"/>
      <c r="C16" s="22"/>
      <c r="D16" s="39"/>
      <c r="E16" s="22"/>
      <c r="F16" s="22"/>
      <c r="G16" s="22"/>
      <c r="H16" s="22"/>
      <c r="I16" s="46"/>
      <c r="J16" s="13"/>
      <c r="K16" s="13"/>
    </row>
    <row r="17" spans="1:11" x14ac:dyDescent="0.2">
      <c r="A17" s="54"/>
      <c r="B17" s="14"/>
      <c r="C17" s="22"/>
      <c r="D17" s="39"/>
      <c r="E17" s="22"/>
      <c r="F17" s="39"/>
      <c r="G17" s="22"/>
      <c r="H17" s="39"/>
      <c r="I17" s="46"/>
      <c r="J17" s="13"/>
      <c r="K17" s="13"/>
    </row>
    <row r="18" spans="1:11" x14ac:dyDescent="0.2">
      <c r="A18" s="48"/>
      <c r="B18" s="14" t="s">
        <v>41</v>
      </c>
      <c r="C18" s="23">
        <f>SUM(C11:C17)</f>
        <v>44056.770000000004</v>
      </c>
      <c r="D18" s="39"/>
      <c r="E18" s="23">
        <f>SUM(E11:E15)</f>
        <v>43466.26</v>
      </c>
      <c r="F18" s="39"/>
      <c r="G18" s="23">
        <f>SUM(G11:G15)</f>
        <v>41750</v>
      </c>
      <c r="H18" s="39"/>
      <c r="I18" s="46">
        <f>G18-E18</f>
        <v>-1716.260000000002</v>
      </c>
      <c r="J18" s="13"/>
      <c r="K18" s="13"/>
    </row>
    <row r="19" spans="1:11" x14ac:dyDescent="0.2">
      <c r="A19" s="48"/>
      <c r="B19" s="14"/>
      <c r="C19" s="22"/>
      <c r="D19" s="39"/>
      <c r="E19" s="22"/>
      <c r="F19" s="39"/>
      <c r="G19" s="22"/>
      <c r="H19" s="39"/>
      <c r="I19" s="46"/>
      <c r="J19" s="13"/>
      <c r="K19" s="13"/>
    </row>
    <row r="20" spans="1:11" x14ac:dyDescent="0.2">
      <c r="A20" s="48"/>
      <c r="B20" s="14"/>
      <c r="C20" s="22"/>
      <c r="D20" s="39"/>
      <c r="E20" s="22"/>
      <c r="F20" s="39"/>
      <c r="G20" s="22"/>
      <c r="H20" s="39"/>
      <c r="I20" s="46"/>
      <c r="J20" s="13"/>
      <c r="K20" s="13"/>
    </row>
    <row r="21" spans="1:11" x14ac:dyDescent="0.2">
      <c r="A21" s="48"/>
      <c r="B21" s="14"/>
      <c r="C21" s="22"/>
      <c r="D21" s="39"/>
      <c r="E21" s="22"/>
      <c r="F21" s="39"/>
      <c r="G21" s="22"/>
      <c r="H21" s="39"/>
      <c r="I21" s="46"/>
      <c r="J21" s="13"/>
      <c r="K21" s="13"/>
    </row>
    <row r="22" spans="1:11" x14ac:dyDescent="0.2">
      <c r="A22" s="16" t="s">
        <v>54</v>
      </c>
      <c r="B22" s="14"/>
      <c r="C22" s="22"/>
      <c r="D22" s="39"/>
      <c r="E22" s="22"/>
      <c r="F22" s="39"/>
      <c r="G22" s="22"/>
      <c r="H22" s="39"/>
      <c r="I22" s="46"/>
      <c r="J22" s="13"/>
      <c r="K22" s="13"/>
    </row>
    <row r="23" spans="1:11" x14ac:dyDescent="0.2">
      <c r="A23" s="54" t="s">
        <v>43</v>
      </c>
      <c r="B23" s="14" t="s">
        <v>44</v>
      </c>
      <c r="C23" s="22">
        <v>64247.05</v>
      </c>
      <c r="D23" s="39"/>
      <c r="E23" s="22">
        <v>66302</v>
      </c>
      <c r="F23" s="39"/>
      <c r="G23" s="6">
        <v>73750</v>
      </c>
      <c r="H23" s="39"/>
      <c r="I23" s="46">
        <v>7448</v>
      </c>
      <c r="J23" s="13"/>
      <c r="K23" s="13"/>
    </row>
    <row r="24" spans="1:11" x14ac:dyDescent="0.2">
      <c r="A24" s="54"/>
      <c r="B24" s="14"/>
      <c r="C24" s="22"/>
      <c r="D24" s="39"/>
      <c r="E24" s="22"/>
      <c r="F24" s="39"/>
      <c r="G24" s="22"/>
      <c r="H24" s="39"/>
      <c r="I24" s="46"/>
      <c r="J24" s="13"/>
      <c r="K24" s="13"/>
    </row>
    <row r="25" spans="1:11" x14ac:dyDescent="0.2">
      <c r="A25" s="15"/>
      <c r="B25" s="14" t="s">
        <v>42</v>
      </c>
      <c r="C25" s="23">
        <f>SUM(C23:C24)</f>
        <v>64247.05</v>
      </c>
      <c r="D25" s="39"/>
      <c r="E25" s="23">
        <v>66302</v>
      </c>
      <c r="F25" s="39"/>
      <c r="G25" s="23">
        <v>73750</v>
      </c>
      <c r="H25" s="39"/>
      <c r="I25" s="46">
        <f>SUM(G25-E25)</f>
        <v>7448</v>
      </c>
      <c r="J25" s="13"/>
      <c r="K25" s="13"/>
    </row>
    <row r="26" spans="1:11" x14ac:dyDescent="0.2">
      <c r="A26" s="15"/>
      <c r="B26" s="14"/>
      <c r="C26" s="22"/>
      <c r="D26" s="39"/>
      <c r="E26" s="22"/>
      <c r="F26" s="39"/>
      <c r="G26" s="22"/>
      <c r="H26" s="39"/>
      <c r="I26" s="46"/>
      <c r="J26" s="13"/>
      <c r="K26" s="13"/>
    </row>
    <row r="27" spans="1:11" x14ac:dyDescent="0.2">
      <c r="A27" s="48" t="s">
        <v>24</v>
      </c>
      <c r="B27" s="14"/>
      <c r="C27" s="22">
        <f>SUM(C18-C25)</f>
        <v>-20190.28</v>
      </c>
      <c r="D27" s="22"/>
      <c r="E27" s="22">
        <f>E18-E25</f>
        <v>-22835.739999999998</v>
      </c>
      <c r="F27" s="39"/>
      <c r="G27" s="22">
        <f>G18-G25</f>
        <v>-32000</v>
      </c>
      <c r="H27" s="39"/>
      <c r="I27" s="46"/>
      <c r="J27" s="13"/>
      <c r="K27" s="13"/>
    </row>
    <row r="28" spans="1:11" x14ac:dyDescent="0.2">
      <c r="A28" s="15"/>
      <c r="B28" s="14"/>
      <c r="C28" s="14"/>
      <c r="D28" s="14"/>
      <c r="E28" s="14"/>
      <c r="F28" s="14"/>
      <c r="G28" s="14"/>
      <c r="H28" s="14"/>
      <c r="I28" s="13"/>
    </row>
    <row r="29" spans="1:11" x14ac:dyDescent="0.2">
      <c r="A29" s="15"/>
      <c r="B29" s="14"/>
      <c r="C29" s="14"/>
      <c r="D29" s="14"/>
      <c r="E29" s="14"/>
      <c r="F29" s="14"/>
      <c r="G29" s="14"/>
      <c r="H29" s="14"/>
      <c r="I29" s="13"/>
    </row>
    <row r="30" spans="1:11" x14ac:dyDescent="0.2">
      <c r="A30" s="15"/>
      <c r="B30" s="14"/>
      <c r="C30" s="14"/>
      <c r="D30" s="14"/>
      <c r="E30" s="14"/>
      <c r="F30" s="14"/>
      <c r="G30" s="14"/>
      <c r="H30" s="14"/>
      <c r="I30" s="13"/>
    </row>
    <row r="31" spans="1:11" x14ac:dyDescent="0.2">
      <c r="A31" s="15"/>
      <c r="B31" s="14"/>
      <c r="C31" s="14"/>
      <c r="D31" s="14"/>
      <c r="E31" s="14"/>
      <c r="F31" s="14"/>
      <c r="G31" s="14"/>
      <c r="H31" s="14"/>
      <c r="I31" s="13"/>
    </row>
    <row r="32" spans="1:11" x14ac:dyDescent="0.2">
      <c r="A32" s="15"/>
      <c r="B32" s="14"/>
      <c r="C32" s="14"/>
      <c r="D32" s="14"/>
      <c r="E32" s="14"/>
      <c r="F32" s="14"/>
      <c r="G32" s="14"/>
      <c r="H32" s="14"/>
      <c r="I32" s="13"/>
    </row>
    <row r="33" spans="1:9" x14ac:dyDescent="0.2">
      <c r="A33" s="15"/>
      <c r="B33" s="14"/>
      <c r="C33" s="14"/>
      <c r="D33" s="14"/>
      <c r="E33" s="14"/>
      <c r="F33" s="14"/>
      <c r="G33" s="14"/>
      <c r="H33" s="14"/>
      <c r="I33" s="13"/>
    </row>
  </sheetData>
  <mergeCells count="3">
    <mergeCell ref="A1:I1"/>
    <mergeCell ref="A2:I2"/>
    <mergeCell ref="A3:I3"/>
  </mergeCells>
  <phoneticPr fontId="0" type="noConversion"/>
  <printOptions horizontalCentered="1"/>
  <pageMargins left="0.4" right="0.34" top="1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E7" sqref="E7"/>
    </sheetView>
  </sheetViews>
  <sheetFormatPr defaultRowHeight="14.25" x14ac:dyDescent="0.2"/>
  <cols>
    <col min="1" max="1" width="7.85546875" style="5" customWidth="1"/>
    <col min="2" max="2" width="32.42578125" style="6" customWidth="1"/>
    <col min="3" max="3" width="13.85546875" style="4" customWidth="1"/>
    <col min="4" max="4" width="15.7109375" style="4" customWidth="1"/>
    <col min="5" max="5" width="16.85546875" style="4" customWidth="1"/>
    <col min="6" max="6" width="17.5703125" style="4" customWidth="1"/>
    <col min="7" max="7" width="9.140625" style="4"/>
    <col min="8" max="8" width="13.42578125" style="4" customWidth="1"/>
    <col min="9" max="9" width="12" style="4" bestFit="1" customWidth="1"/>
    <col min="10" max="16384" width="9.140625" style="4"/>
  </cols>
  <sheetData>
    <row r="1" spans="1:9" ht="24.75" customHeight="1" x14ac:dyDescent="0.25">
      <c r="A1" s="72" t="s">
        <v>61</v>
      </c>
      <c r="B1" s="72"/>
      <c r="C1" s="73"/>
      <c r="D1" s="73"/>
      <c r="E1" s="73"/>
      <c r="F1" s="73"/>
      <c r="G1" s="13"/>
    </row>
    <row r="2" spans="1:9" ht="18.75" customHeight="1" x14ac:dyDescent="0.25">
      <c r="A2" s="72" t="s">
        <v>95</v>
      </c>
      <c r="B2" s="72"/>
      <c r="C2" s="73"/>
      <c r="D2" s="73"/>
      <c r="E2" s="73"/>
      <c r="F2" s="73"/>
      <c r="G2" s="13"/>
    </row>
    <row r="3" spans="1:9" ht="18.75" customHeight="1" x14ac:dyDescent="0.25">
      <c r="A3" s="72" t="s">
        <v>81</v>
      </c>
      <c r="B3" s="73"/>
      <c r="C3" s="73"/>
      <c r="D3" s="73"/>
      <c r="E3" s="73"/>
      <c r="F3" s="73"/>
      <c r="G3" s="13"/>
    </row>
    <row r="4" spans="1:9" ht="15.75" x14ac:dyDescent="0.25">
      <c r="A4" s="70" t="s">
        <v>102</v>
      </c>
      <c r="B4" s="70"/>
      <c r="C4" s="73"/>
      <c r="D4" s="73"/>
      <c r="E4" s="73"/>
      <c r="F4" s="73"/>
      <c r="G4" s="13"/>
    </row>
    <row r="5" spans="1:9" x14ac:dyDescent="0.2">
      <c r="A5" s="15"/>
      <c r="B5" s="14"/>
      <c r="C5" s="13"/>
      <c r="D5" s="13"/>
      <c r="E5" s="13"/>
      <c r="F5" s="13"/>
      <c r="G5" s="13"/>
    </row>
    <row r="6" spans="1:9" ht="14.25" customHeight="1" x14ac:dyDescent="0.2">
      <c r="A6" s="21" t="s">
        <v>89</v>
      </c>
      <c r="B6" s="14"/>
      <c r="C6" s="43" t="s">
        <v>105</v>
      </c>
      <c r="D6" s="43" t="s">
        <v>106</v>
      </c>
      <c r="E6" s="43" t="s">
        <v>102</v>
      </c>
      <c r="F6" s="71" t="s">
        <v>51</v>
      </c>
      <c r="G6" s="13"/>
      <c r="I6" s="13"/>
    </row>
    <row r="7" spans="1:9" ht="33" x14ac:dyDescent="0.35">
      <c r="A7" s="18" t="s">
        <v>90</v>
      </c>
      <c r="B7" s="18" t="s">
        <v>8</v>
      </c>
      <c r="C7" s="19" t="s">
        <v>96</v>
      </c>
      <c r="D7" s="19" t="s">
        <v>94</v>
      </c>
      <c r="E7" s="19" t="s">
        <v>17</v>
      </c>
      <c r="F7" s="71"/>
      <c r="G7" s="13"/>
      <c r="I7" s="13"/>
    </row>
    <row r="8" spans="1:9" ht="16.5" x14ac:dyDescent="0.35">
      <c r="A8" s="44"/>
      <c r="B8" s="18"/>
      <c r="C8" s="13"/>
      <c r="D8" s="13"/>
      <c r="E8" s="13"/>
      <c r="F8" s="13"/>
      <c r="G8" s="13"/>
      <c r="I8" s="13"/>
    </row>
    <row r="9" spans="1:9" ht="16.5" x14ac:dyDescent="0.35">
      <c r="A9" s="21" t="s">
        <v>57</v>
      </c>
      <c r="B9" s="18"/>
      <c r="C9" s="13"/>
      <c r="D9" s="13"/>
      <c r="E9" s="13"/>
      <c r="F9" s="13"/>
      <c r="G9" s="13"/>
      <c r="I9" s="13"/>
    </row>
    <row r="10" spans="1:9" x14ac:dyDescent="0.2">
      <c r="A10" s="45" t="s">
        <v>18</v>
      </c>
      <c r="B10" s="14" t="s">
        <v>21</v>
      </c>
      <c r="C10" s="46">
        <v>331243.36</v>
      </c>
      <c r="D10" s="46">
        <v>305625</v>
      </c>
      <c r="E10" s="46">
        <v>190374</v>
      </c>
      <c r="F10" s="46">
        <f>SUM(E10-D10)</f>
        <v>-115251</v>
      </c>
      <c r="G10" s="13"/>
      <c r="I10" s="13"/>
    </row>
    <row r="11" spans="1:9" x14ac:dyDescent="0.2">
      <c r="A11" s="45"/>
      <c r="B11" s="14"/>
      <c r="C11" s="46"/>
      <c r="D11" s="46"/>
      <c r="E11" s="46"/>
      <c r="F11" s="46"/>
      <c r="G11" s="13"/>
    </row>
    <row r="12" spans="1:9" x14ac:dyDescent="0.2">
      <c r="A12" s="45" t="s">
        <v>19</v>
      </c>
      <c r="B12" s="14" t="s">
        <v>22</v>
      </c>
      <c r="C12" s="46">
        <v>447768</v>
      </c>
      <c r="D12" s="46">
        <v>418803</v>
      </c>
      <c r="E12" s="46">
        <v>571247</v>
      </c>
      <c r="F12" s="46">
        <f>SUM(E12-D12)</f>
        <v>152444</v>
      </c>
      <c r="G12" s="13"/>
    </row>
    <row r="13" spans="1:9" x14ac:dyDescent="0.2">
      <c r="A13" s="45"/>
      <c r="B13" s="14"/>
      <c r="C13" s="46"/>
      <c r="D13" s="46"/>
      <c r="E13" s="46"/>
      <c r="F13" s="46"/>
      <c r="G13" s="13"/>
    </row>
    <row r="14" spans="1:9" x14ac:dyDescent="0.2">
      <c r="A14" s="45" t="s">
        <v>20</v>
      </c>
      <c r="B14" s="14" t="s">
        <v>23</v>
      </c>
      <c r="C14" s="46">
        <v>69974.710000000006</v>
      </c>
      <c r="D14" s="46">
        <v>97657</v>
      </c>
      <c r="E14" s="46">
        <v>101463</v>
      </c>
      <c r="F14" s="46">
        <f>SUM(E14-D14)</f>
        <v>3806</v>
      </c>
      <c r="G14" s="13"/>
    </row>
    <row r="15" spans="1:9" x14ac:dyDescent="0.2">
      <c r="A15" s="45"/>
      <c r="B15" s="14"/>
      <c r="C15" s="46"/>
      <c r="D15" s="46"/>
      <c r="E15" s="46"/>
      <c r="F15" s="46"/>
      <c r="G15" s="13"/>
    </row>
    <row r="16" spans="1:9" x14ac:dyDescent="0.2">
      <c r="A16" s="45"/>
      <c r="B16" s="14" t="s">
        <v>41</v>
      </c>
      <c r="C16" s="47">
        <v>848986.07</v>
      </c>
      <c r="D16" s="47">
        <v>822085</v>
      </c>
      <c r="E16" s="47">
        <v>863084</v>
      </c>
      <c r="F16" s="46">
        <v>40999</v>
      </c>
      <c r="G16" s="13"/>
    </row>
    <row r="17" spans="1:7" x14ac:dyDescent="0.2">
      <c r="A17" s="45"/>
      <c r="B17" s="14"/>
      <c r="C17" s="46"/>
      <c r="D17" s="46"/>
      <c r="E17" s="46"/>
      <c r="F17" s="46"/>
      <c r="G17" s="13"/>
    </row>
    <row r="18" spans="1:7" x14ac:dyDescent="0.2">
      <c r="A18" s="45"/>
      <c r="B18" s="14"/>
      <c r="C18" s="46"/>
      <c r="D18" s="46"/>
      <c r="E18" s="46"/>
      <c r="F18" s="46"/>
      <c r="G18" s="13"/>
    </row>
    <row r="19" spans="1:7" x14ac:dyDescent="0.2">
      <c r="A19" s="48" t="s">
        <v>62</v>
      </c>
      <c r="B19" s="14"/>
      <c r="C19" s="46"/>
      <c r="D19" s="46"/>
      <c r="E19" s="46"/>
      <c r="F19" s="46"/>
      <c r="G19" s="13"/>
    </row>
    <row r="20" spans="1:7" x14ac:dyDescent="0.2">
      <c r="A20" s="49" t="s">
        <v>0</v>
      </c>
      <c r="B20" s="14" t="s">
        <v>9</v>
      </c>
      <c r="C20" s="46">
        <f>'FUND 199 (2)'!C16</f>
        <v>399257</v>
      </c>
      <c r="D20" s="46">
        <f>'FUND 199 (2)'!D16</f>
        <v>395316</v>
      </c>
      <c r="E20" s="46">
        <f>'FUND 199 (2)'!E16</f>
        <v>411270</v>
      </c>
      <c r="F20" s="46">
        <f>SUM(E20-D20)</f>
        <v>15954</v>
      </c>
      <c r="G20" s="13"/>
    </row>
    <row r="21" spans="1:7" x14ac:dyDescent="0.2">
      <c r="A21" s="48"/>
      <c r="B21" s="14"/>
      <c r="C21" s="46"/>
      <c r="D21" s="46"/>
      <c r="E21" s="46"/>
      <c r="F21" s="46"/>
      <c r="G21" s="13"/>
    </row>
    <row r="22" spans="1:7" x14ac:dyDescent="0.2">
      <c r="A22" s="49" t="s">
        <v>1</v>
      </c>
      <c r="B22" s="14" t="s">
        <v>10</v>
      </c>
      <c r="C22" s="46">
        <v>4802.29</v>
      </c>
      <c r="D22" s="46">
        <v>6295</v>
      </c>
      <c r="E22" s="46">
        <v>6208</v>
      </c>
      <c r="F22" s="46">
        <f>SUM(E22-D22)</f>
        <v>-87</v>
      </c>
      <c r="G22" s="13"/>
    </row>
    <row r="23" spans="1:7" x14ac:dyDescent="0.2">
      <c r="A23" s="45"/>
      <c r="B23" s="14"/>
      <c r="C23" s="46"/>
      <c r="D23" s="46"/>
      <c r="E23" s="46"/>
      <c r="F23" s="46"/>
      <c r="G23" s="13"/>
    </row>
    <row r="24" spans="1:7" x14ac:dyDescent="0.2">
      <c r="A24" s="45" t="s">
        <v>2</v>
      </c>
      <c r="B24" s="14" t="s">
        <v>11</v>
      </c>
      <c r="C24" s="46">
        <f>'FUND 199 (2)'!C20</f>
        <v>170</v>
      </c>
      <c r="D24" s="46">
        <f>'FUND 199 (2)'!D20</f>
        <v>1300</v>
      </c>
      <c r="E24" s="46">
        <f>'FUND 199 (2)'!E20</f>
        <v>1320</v>
      </c>
      <c r="F24" s="46">
        <f>SUM(E24-D24)</f>
        <v>20</v>
      </c>
      <c r="G24" s="13"/>
    </row>
    <row r="25" spans="1:7" x14ac:dyDescent="0.2">
      <c r="A25" s="45"/>
      <c r="B25" s="14"/>
      <c r="C25" s="46"/>
      <c r="D25" s="46"/>
      <c r="E25" s="46"/>
      <c r="F25" s="46"/>
      <c r="G25" s="13"/>
    </row>
    <row r="26" spans="1:7" x14ac:dyDescent="0.2">
      <c r="A26" s="45" t="s">
        <v>3</v>
      </c>
      <c r="B26" s="14" t="s">
        <v>12</v>
      </c>
      <c r="C26" s="46">
        <v>61235.59</v>
      </c>
      <c r="D26" s="46">
        <v>66080</v>
      </c>
      <c r="E26" s="46">
        <v>69765</v>
      </c>
      <c r="F26" s="46">
        <f>SUM(E26-D26)</f>
        <v>3685</v>
      </c>
      <c r="G26" s="13"/>
    </row>
    <row r="27" spans="1:7" x14ac:dyDescent="0.2">
      <c r="A27" s="45"/>
      <c r="B27" s="14"/>
      <c r="C27" s="46"/>
      <c r="D27" s="46"/>
      <c r="E27" s="46"/>
      <c r="F27" s="46"/>
      <c r="G27" s="13"/>
    </row>
    <row r="28" spans="1:7" x14ac:dyDescent="0.2">
      <c r="A28" s="45" t="s">
        <v>4</v>
      </c>
      <c r="B28" s="14" t="s">
        <v>13</v>
      </c>
      <c r="C28" s="46">
        <f>'FUND 199 (2)'!C24</f>
        <v>37245.5</v>
      </c>
      <c r="D28" s="46">
        <f>'FUND 199 (2)'!D24</f>
        <v>38756</v>
      </c>
      <c r="E28" s="46">
        <f>'FUND 199 (2)'!E24</f>
        <v>37004</v>
      </c>
      <c r="F28" s="46">
        <f>SUM(E28-D28)</f>
        <v>-1752</v>
      </c>
      <c r="G28" s="13"/>
    </row>
    <row r="29" spans="1:7" x14ac:dyDescent="0.2">
      <c r="A29" s="45"/>
      <c r="B29" s="14"/>
      <c r="C29" s="46"/>
      <c r="D29" s="46"/>
      <c r="E29" s="46"/>
      <c r="F29" s="46"/>
      <c r="G29" s="13"/>
    </row>
    <row r="30" spans="1:7" x14ac:dyDescent="0.2">
      <c r="A30" s="45" t="s">
        <v>43</v>
      </c>
      <c r="B30" s="14" t="s">
        <v>47</v>
      </c>
      <c r="C30" s="46">
        <f>'FUND 240 (2)'!C25+'FUND 199 (2)'!C26</f>
        <v>66186.86</v>
      </c>
      <c r="D30" s="46">
        <f>'FUND 240 (2)'!E25</f>
        <v>66302</v>
      </c>
      <c r="E30" s="46">
        <f>'FUND 240 (2)'!E23+'FUND 199 (2)'!E26</f>
        <v>68311</v>
      </c>
      <c r="F30" s="46">
        <f>SUM(E30-D30)</f>
        <v>2009</v>
      </c>
      <c r="G30" s="13"/>
    </row>
    <row r="31" spans="1:7" ht="28.5" x14ac:dyDescent="0.2">
      <c r="A31" s="45" t="s">
        <v>5</v>
      </c>
      <c r="B31" s="50" t="s">
        <v>53</v>
      </c>
      <c r="C31" s="46">
        <f>'FUND 199 (2)'!C28</f>
        <v>6255.3</v>
      </c>
      <c r="D31" s="46">
        <f>'FUND 199 (2)'!D28</f>
        <v>8062</v>
      </c>
      <c r="E31" s="46">
        <f>'FUND 199 (2)'!E28</f>
        <v>4117</v>
      </c>
      <c r="F31" s="46">
        <f>SUM(E31-D31)</f>
        <v>-3945</v>
      </c>
      <c r="G31" s="13"/>
    </row>
    <row r="32" spans="1:7" x14ac:dyDescent="0.2">
      <c r="A32" s="45"/>
      <c r="B32" s="14"/>
      <c r="C32" s="46"/>
      <c r="D32" s="46"/>
      <c r="E32" s="46"/>
      <c r="F32" s="46"/>
      <c r="G32" s="13"/>
    </row>
    <row r="33" spans="1:9" x14ac:dyDescent="0.2">
      <c r="A33" s="45" t="s">
        <v>6</v>
      </c>
      <c r="B33" s="14" t="s">
        <v>15</v>
      </c>
      <c r="C33" s="46">
        <f>'FUND 199 (2)'!C30</f>
        <v>65998.52</v>
      </c>
      <c r="D33" s="46">
        <f>'FUND 199 (2)'!D30</f>
        <v>82040.69</v>
      </c>
      <c r="E33" s="46">
        <f>'FUND 199 (2)'!E30</f>
        <v>123376</v>
      </c>
      <c r="F33" s="46">
        <f>SUM(E33-D33)</f>
        <v>41335.31</v>
      </c>
      <c r="G33" s="13"/>
    </row>
    <row r="34" spans="1:9" x14ac:dyDescent="0.2">
      <c r="A34" s="45"/>
      <c r="B34" s="14"/>
      <c r="C34" s="46"/>
      <c r="D34" s="46"/>
      <c r="E34" s="46"/>
      <c r="F34" s="46"/>
      <c r="G34" s="13"/>
    </row>
    <row r="35" spans="1:9" x14ac:dyDescent="0.2">
      <c r="A35" s="45" t="s">
        <v>7</v>
      </c>
      <c r="B35" s="14" t="s">
        <v>16</v>
      </c>
      <c r="C35" s="46">
        <f>'FUND 199 (2)'!C32</f>
        <v>141484.01999999999</v>
      </c>
      <c r="D35" s="46">
        <f>'FUND 199 (2)'!D32</f>
        <v>114456</v>
      </c>
      <c r="E35" s="46">
        <f>'FUND 199 (2)'!E32</f>
        <v>112028</v>
      </c>
      <c r="F35" s="46">
        <f>SUM(E35-D35)</f>
        <v>-2428</v>
      </c>
      <c r="G35" s="13"/>
    </row>
    <row r="36" spans="1:9" customFormat="1" ht="12.75" x14ac:dyDescent="0.2">
      <c r="A36" s="51"/>
      <c r="B36" s="51"/>
      <c r="C36" s="52"/>
      <c r="D36" s="52"/>
      <c r="E36" s="52"/>
      <c r="F36" s="52"/>
      <c r="G36" s="51"/>
    </row>
    <row r="37" spans="1:9" x14ac:dyDescent="0.2">
      <c r="A37" s="49" t="s">
        <v>76</v>
      </c>
      <c r="B37" s="14" t="s">
        <v>77</v>
      </c>
      <c r="C37" s="22">
        <f>'FUND 199 (2)'!C34</f>
        <v>5271.58</v>
      </c>
      <c r="D37" s="22">
        <f>'FUND 199 (2)'!D34</f>
        <v>5300</v>
      </c>
      <c r="E37" s="22">
        <f>'FUND 199 (2)'!E34</f>
        <v>5400</v>
      </c>
      <c r="F37" s="46">
        <f>SUM(E37-D37)</f>
        <v>100</v>
      </c>
      <c r="G37" s="13"/>
    </row>
    <row r="38" spans="1:9" x14ac:dyDescent="0.2">
      <c r="A38" s="49"/>
      <c r="B38" s="14"/>
      <c r="C38" s="22"/>
      <c r="D38" s="22"/>
      <c r="E38" s="22"/>
      <c r="F38" s="46"/>
      <c r="G38" s="13"/>
    </row>
    <row r="39" spans="1:9" x14ac:dyDescent="0.2">
      <c r="A39" s="49" t="s">
        <v>91</v>
      </c>
      <c r="B39" s="14" t="s">
        <v>92</v>
      </c>
      <c r="C39" s="46">
        <f>'FUND 199 (2)'!C36</f>
        <v>10243.59</v>
      </c>
      <c r="D39" s="22">
        <f>'FUND 199 (2)'!D36</f>
        <v>8500</v>
      </c>
      <c r="E39" s="22">
        <f>'FUND 199 (2)'!E36</f>
        <v>8500</v>
      </c>
      <c r="F39" s="46">
        <f>SUM(E39-D39)</f>
        <v>0</v>
      </c>
      <c r="G39" s="13"/>
    </row>
    <row r="40" spans="1:9" x14ac:dyDescent="0.2">
      <c r="A40" s="45"/>
      <c r="B40" s="14"/>
      <c r="C40" s="46"/>
      <c r="D40" s="46"/>
      <c r="E40" s="46"/>
      <c r="F40" s="46"/>
      <c r="G40" s="13"/>
      <c r="I40" s="12"/>
    </row>
    <row r="41" spans="1:9" x14ac:dyDescent="0.2">
      <c r="A41" s="45" t="s">
        <v>58</v>
      </c>
      <c r="B41" s="14" t="s">
        <v>60</v>
      </c>
      <c r="C41" s="46">
        <f>'FUND 199 (2)'!C38</f>
        <v>5001.3900000000003</v>
      </c>
      <c r="D41" s="46">
        <f>'FUND 199 (2)'!D38</f>
        <v>5500</v>
      </c>
      <c r="E41" s="46">
        <f>'FUND 199 (2)'!E38</f>
        <v>5500</v>
      </c>
      <c r="F41" s="46">
        <f>SUM(E41-D41)</f>
        <v>0</v>
      </c>
      <c r="G41" s="13"/>
    </row>
    <row r="42" spans="1:9" x14ac:dyDescent="0.2">
      <c r="A42" s="45"/>
      <c r="B42" s="14"/>
      <c r="C42" s="46"/>
      <c r="D42" s="46"/>
      <c r="E42" s="46"/>
      <c r="F42" s="46"/>
      <c r="G42" s="13"/>
    </row>
    <row r="43" spans="1:9" x14ac:dyDescent="0.2">
      <c r="A43" s="45"/>
      <c r="B43" s="21" t="s">
        <v>42</v>
      </c>
      <c r="C43" s="47">
        <f>SUM(C20:C41)</f>
        <v>803151.64</v>
      </c>
      <c r="D43" s="47">
        <f>SUM(D20:D41)</f>
        <v>797907.69</v>
      </c>
      <c r="E43" s="47">
        <f>SUM(E20:E41)</f>
        <v>852799</v>
      </c>
      <c r="F43" s="46">
        <f>SUM(E43-D43)</f>
        <v>54891.310000000056</v>
      </c>
      <c r="G43" s="13"/>
    </row>
    <row r="44" spans="1:9" x14ac:dyDescent="0.2">
      <c r="A44" s="45"/>
      <c r="B44" s="14"/>
      <c r="C44" s="53"/>
      <c r="D44" s="53"/>
      <c r="E44" s="53"/>
      <c r="F44" s="13"/>
      <c r="G44" s="13"/>
    </row>
    <row r="45" spans="1:9" x14ac:dyDescent="0.2">
      <c r="A45" s="45"/>
      <c r="B45" s="14"/>
      <c r="C45" s="14">
        <f>C16-C43</f>
        <v>45834.429999999935</v>
      </c>
      <c r="D45" s="14">
        <f>D16-D43</f>
        <v>24177.310000000056</v>
      </c>
      <c r="E45" s="14">
        <f>E16-E43</f>
        <v>10285</v>
      </c>
      <c r="F45" s="43" t="s">
        <v>52</v>
      </c>
      <c r="G45" s="13"/>
    </row>
    <row r="46" spans="1:9" x14ac:dyDescent="0.2">
      <c r="A46" s="45"/>
      <c r="B46" s="14"/>
      <c r="C46" s="13"/>
      <c r="D46" s="13"/>
      <c r="E46" s="13"/>
      <c r="F46" s="13"/>
      <c r="G46" s="13"/>
    </row>
    <row r="47" spans="1:9" x14ac:dyDescent="0.2">
      <c r="A47" s="9"/>
    </row>
    <row r="48" spans="1:9" ht="15" customHeight="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11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7"/>
    </row>
    <row r="64" spans="1:1" x14ac:dyDescent="0.2">
      <c r="A64" s="10"/>
    </row>
  </sheetData>
  <mergeCells count="5">
    <mergeCell ref="F6:F7"/>
    <mergeCell ref="A1:F1"/>
    <mergeCell ref="A2:F2"/>
    <mergeCell ref="A4:F4"/>
    <mergeCell ref="A3:F3"/>
  </mergeCells>
  <phoneticPr fontId="0" type="noConversion"/>
  <printOptions horizontalCentered="1"/>
  <pageMargins left="0.18" right="0.28000000000000003" top="0.56999999999999995" bottom="0.53" header="0.4" footer="0.31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10"/>
  <sheetViews>
    <sheetView workbookViewId="0">
      <selection activeCell="D6" sqref="D6"/>
    </sheetView>
  </sheetViews>
  <sheetFormatPr defaultRowHeight="14.25" x14ac:dyDescent="0.2"/>
  <cols>
    <col min="1" max="1" width="44.28515625" style="6" customWidth="1"/>
    <col min="2" max="2" width="13.5703125" style="6" bestFit="1" customWidth="1"/>
    <col min="3" max="3" width="2.42578125" style="6" customWidth="1"/>
    <col min="4" max="4" width="13.5703125" style="6" bestFit="1" customWidth="1"/>
    <col min="5" max="5" width="2.42578125" style="6" customWidth="1"/>
    <col min="6" max="6" width="13.5703125" style="6" customWidth="1"/>
    <col min="7" max="7" width="2.42578125" style="6" customWidth="1"/>
    <col min="8" max="8" width="12.7109375" style="6" bestFit="1" customWidth="1"/>
    <col min="9" max="16384" width="9.140625" style="4"/>
  </cols>
  <sheetData>
    <row r="1" spans="1:11" ht="15.75" customHeight="1" x14ac:dyDescent="0.25">
      <c r="A1" s="70" t="s">
        <v>61</v>
      </c>
      <c r="B1" s="70"/>
      <c r="C1" s="70"/>
      <c r="D1" s="70"/>
      <c r="E1" s="70"/>
      <c r="F1" s="70"/>
      <c r="G1" s="70"/>
      <c r="H1" s="70"/>
      <c r="I1" s="13"/>
      <c r="J1" s="13"/>
      <c r="K1" s="13"/>
    </row>
    <row r="2" spans="1:11" ht="15.75" customHeight="1" x14ac:dyDescent="0.25">
      <c r="A2" s="70" t="s">
        <v>74</v>
      </c>
      <c r="B2" s="70"/>
      <c r="C2" s="70"/>
      <c r="D2" s="70"/>
      <c r="E2" s="70"/>
      <c r="F2" s="70"/>
      <c r="G2" s="70"/>
      <c r="H2" s="70"/>
      <c r="I2" s="13"/>
      <c r="J2" s="13"/>
      <c r="K2" s="13"/>
    </row>
    <row r="3" spans="1:11" ht="15.75" customHeight="1" x14ac:dyDescent="0.25">
      <c r="A3" s="70" t="s">
        <v>102</v>
      </c>
      <c r="B3" s="70"/>
      <c r="C3" s="70"/>
      <c r="D3" s="70"/>
      <c r="E3" s="70"/>
      <c r="F3" s="70"/>
      <c r="G3" s="70"/>
      <c r="H3" s="70"/>
      <c r="I3" s="13"/>
      <c r="J3" s="13"/>
      <c r="K3" s="13"/>
    </row>
    <row r="4" spans="1:11" ht="12.75" customHeight="1" x14ac:dyDescent="0.2">
      <c r="A4" s="16"/>
      <c r="B4" s="16"/>
      <c r="C4" s="17"/>
      <c r="D4" s="16"/>
      <c r="E4" s="16"/>
      <c r="F4" s="16"/>
      <c r="G4" s="16"/>
      <c r="H4" s="16"/>
      <c r="I4" s="13"/>
      <c r="J4" s="13"/>
      <c r="K4" s="13"/>
    </row>
    <row r="5" spans="1:11" x14ac:dyDescent="0.2">
      <c r="A5" s="14"/>
      <c r="B5" s="16" t="s">
        <v>105</v>
      </c>
      <c r="C5" s="17"/>
      <c r="D5" s="16" t="s">
        <v>106</v>
      </c>
      <c r="E5" s="16"/>
      <c r="F5" s="16" t="s">
        <v>102</v>
      </c>
      <c r="G5" s="16"/>
      <c r="H5" s="16"/>
      <c r="I5" s="13"/>
      <c r="J5" s="13"/>
      <c r="K5" s="13"/>
    </row>
    <row r="6" spans="1:11" ht="33" x14ac:dyDescent="0.35">
      <c r="A6" s="18" t="s">
        <v>40</v>
      </c>
      <c r="B6" s="19" t="s">
        <v>96</v>
      </c>
      <c r="C6" s="20"/>
      <c r="D6" s="19" t="s">
        <v>94</v>
      </c>
      <c r="E6" s="19"/>
      <c r="F6" s="19" t="s">
        <v>17</v>
      </c>
      <c r="G6" s="19"/>
      <c r="H6" s="19" t="s">
        <v>98</v>
      </c>
      <c r="I6" s="13"/>
      <c r="J6" s="13"/>
      <c r="K6" s="13"/>
    </row>
    <row r="7" spans="1:11" x14ac:dyDescent="0.2">
      <c r="A7" s="25" t="s">
        <v>63</v>
      </c>
      <c r="B7" s="25"/>
      <c r="C7" s="26"/>
      <c r="D7" s="25"/>
      <c r="E7" s="25"/>
      <c r="F7" s="25"/>
      <c r="G7" s="25"/>
      <c r="H7" s="25"/>
      <c r="I7" s="13"/>
      <c r="J7" s="13"/>
      <c r="K7" s="13"/>
    </row>
    <row r="8" spans="1:11" x14ac:dyDescent="0.2">
      <c r="A8" s="25" t="s">
        <v>27</v>
      </c>
      <c r="B8" s="27">
        <v>350408.36</v>
      </c>
      <c r="C8" s="28"/>
      <c r="D8" s="27">
        <v>361939</v>
      </c>
      <c r="E8" s="28"/>
      <c r="F8" s="27">
        <v>384586</v>
      </c>
      <c r="G8" s="27"/>
      <c r="H8" s="29">
        <f t="shared" ref="H8:H13" si="0">F8-D8</f>
        <v>22647</v>
      </c>
      <c r="I8" s="13"/>
      <c r="J8" s="13"/>
      <c r="K8" s="13"/>
    </row>
    <row r="9" spans="1:11" x14ac:dyDescent="0.2">
      <c r="A9" s="25" t="s">
        <v>28</v>
      </c>
      <c r="B9" s="27">
        <v>6783.61</v>
      </c>
      <c r="C9" s="28"/>
      <c r="D9" s="27">
        <v>5651</v>
      </c>
      <c r="E9" s="28"/>
      <c r="F9" s="27">
        <v>3800</v>
      </c>
      <c r="G9" s="27"/>
      <c r="H9" s="29">
        <f t="shared" si="0"/>
        <v>-1851</v>
      </c>
      <c r="I9" s="13"/>
      <c r="J9" s="13"/>
      <c r="K9" s="13"/>
    </row>
    <row r="10" spans="1:11" x14ac:dyDescent="0.2">
      <c r="A10" s="25" t="s">
        <v>29</v>
      </c>
      <c r="B10" s="27">
        <v>21306.7</v>
      </c>
      <c r="C10" s="28"/>
      <c r="D10" s="27">
        <v>25126</v>
      </c>
      <c r="E10" s="28"/>
      <c r="F10" s="27">
        <v>18884</v>
      </c>
      <c r="G10" s="27"/>
      <c r="H10" s="29">
        <f t="shared" si="0"/>
        <v>-6242</v>
      </c>
      <c r="I10" s="13"/>
      <c r="J10" s="13"/>
      <c r="K10" s="13"/>
    </row>
    <row r="11" spans="1:11" x14ac:dyDescent="0.2">
      <c r="A11" s="25" t="s">
        <v>30</v>
      </c>
      <c r="B11" s="27">
        <v>0</v>
      </c>
      <c r="C11" s="28"/>
      <c r="D11" s="27">
        <v>0</v>
      </c>
      <c r="E11" s="28"/>
      <c r="F11" s="27">
        <v>0</v>
      </c>
      <c r="G11" s="27"/>
      <c r="H11" s="29">
        <f t="shared" si="0"/>
        <v>0</v>
      </c>
      <c r="I11" s="13"/>
      <c r="J11" s="13"/>
      <c r="K11" s="13"/>
    </row>
    <row r="12" spans="1:11" ht="16.5" x14ac:dyDescent="0.35">
      <c r="A12" s="25" t="s">
        <v>31</v>
      </c>
      <c r="B12" s="27">
        <v>20718.96</v>
      </c>
      <c r="C12" s="28"/>
      <c r="D12" s="27">
        <v>5000</v>
      </c>
      <c r="E12" s="28"/>
      <c r="F12" s="27">
        <v>4000</v>
      </c>
      <c r="G12" s="30"/>
      <c r="H12" s="29">
        <f t="shared" si="0"/>
        <v>-1000</v>
      </c>
      <c r="I12" s="13"/>
      <c r="J12" s="13"/>
      <c r="K12" s="13"/>
    </row>
    <row r="13" spans="1:11" x14ac:dyDescent="0.2">
      <c r="A13" s="25" t="s">
        <v>32</v>
      </c>
      <c r="B13" s="31">
        <f>SUM(B8:B12)</f>
        <v>399217.63</v>
      </c>
      <c r="C13" s="28"/>
      <c r="D13" s="31">
        <f>SUM(D8:D12)</f>
        <v>397716</v>
      </c>
      <c r="E13" s="28"/>
      <c r="F13" s="31">
        <f>SUM(F8:F12)</f>
        <v>411270</v>
      </c>
      <c r="G13" s="28"/>
      <c r="H13" s="32">
        <f t="shared" si="0"/>
        <v>13554</v>
      </c>
      <c r="I13" s="13"/>
      <c r="J13" s="13"/>
      <c r="K13" s="13"/>
    </row>
    <row r="14" spans="1:11" ht="9.75" customHeight="1" x14ac:dyDescent="0.35">
      <c r="A14" s="25"/>
      <c r="B14" s="27"/>
      <c r="C14" s="28"/>
      <c r="D14" s="27"/>
      <c r="E14" s="28"/>
      <c r="F14" s="27"/>
      <c r="G14" s="27"/>
      <c r="H14" s="33"/>
      <c r="I14" s="13"/>
      <c r="J14" s="13"/>
      <c r="K14" s="13"/>
    </row>
    <row r="15" spans="1:11" ht="16.5" x14ac:dyDescent="0.35">
      <c r="A15" s="25" t="s">
        <v>64</v>
      </c>
      <c r="B15" s="27"/>
      <c r="C15" s="28"/>
      <c r="D15" s="27"/>
      <c r="E15" s="28"/>
      <c r="F15" s="27"/>
      <c r="G15" s="27"/>
      <c r="H15" s="33"/>
      <c r="I15" s="13"/>
      <c r="J15" s="13"/>
      <c r="K15" s="13"/>
    </row>
    <row r="16" spans="1:11" x14ac:dyDescent="0.2">
      <c r="A16" s="25" t="s">
        <v>27</v>
      </c>
      <c r="B16" s="27">
        <v>4553.7299999999996</v>
      </c>
      <c r="C16" s="28"/>
      <c r="D16" s="27">
        <v>5145</v>
      </c>
      <c r="E16" s="28"/>
      <c r="F16" s="27">
        <v>5148</v>
      </c>
      <c r="G16" s="27"/>
      <c r="H16" s="29">
        <f>F16-D16</f>
        <v>3</v>
      </c>
      <c r="I16" s="13"/>
      <c r="J16" s="13"/>
      <c r="K16" s="13"/>
    </row>
    <row r="17" spans="1:11" x14ac:dyDescent="0.2">
      <c r="A17" s="25" t="s">
        <v>28</v>
      </c>
      <c r="B17" s="27">
        <v>0</v>
      </c>
      <c r="C17" s="28"/>
      <c r="D17" s="27">
        <v>0</v>
      </c>
      <c r="E17" s="28"/>
      <c r="F17" s="27">
        <v>0</v>
      </c>
      <c r="G17" s="27"/>
      <c r="H17" s="29">
        <f t="shared" ref="H17:H81" si="1">F17-D17</f>
        <v>0</v>
      </c>
      <c r="I17" s="13"/>
      <c r="J17" s="13"/>
      <c r="K17" s="13"/>
    </row>
    <row r="18" spans="1:11" x14ac:dyDescent="0.2">
      <c r="A18" s="25" t="s">
        <v>29</v>
      </c>
      <c r="B18" s="27">
        <v>248.56</v>
      </c>
      <c r="C18" s="28"/>
      <c r="D18" s="27">
        <v>700</v>
      </c>
      <c r="E18" s="28"/>
      <c r="F18" s="27">
        <v>600</v>
      </c>
      <c r="G18" s="27"/>
      <c r="H18" s="29">
        <f t="shared" si="1"/>
        <v>-100</v>
      </c>
      <c r="I18" s="13"/>
      <c r="J18" s="13"/>
      <c r="K18" s="13"/>
    </row>
    <row r="19" spans="1:11" x14ac:dyDescent="0.2">
      <c r="A19" s="25" t="s">
        <v>30</v>
      </c>
      <c r="B19" s="27">
        <v>0</v>
      </c>
      <c r="C19" s="28"/>
      <c r="D19" s="27">
        <v>0</v>
      </c>
      <c r="E19" s="28"/>
      <c r="F19" s="27">
        <v>0</v>
      </c>
      <c r="G19" s="27"/>
      <c r="H19" s="29">
        <f t="shared" si="1"/>
        <v>0</v>
      </c>
      <c r="I19" s="13"/>
      <c r="J19" s="13"/>
      <c r="K19" s="13"/>
    </row>
    <row r="20" spans="1:11" ht="16.5" x14ac:dyDescent="0.35">
      <c r="A20" s="25" t="s">
        <v>31</v>
      </c>
      <c r="B20" s="27">
        <v>0</v>
      </c>
      <c r="C20" s="28"/>
      <c r="D20" s="27">
        <v>450</v>
      </c>
      <c r="E20" s="28"/>
      <c r="F20" s="27">
        <v>450</v>
      </c>
      <c r="G20" s="30"/>
      <c r="H20" s="29">
        <f t="shared" si="1"/>
        <v>0</v>
      </c>
      <c r="I20" s="13"/>
      <c r="J20" s="13"/>
      <c r="K20" s="13"/>
    </row>
    <row r="21" spans="1:11" x14ac:dyDescent="0.2">
      <c r="A21" s="25" t="s">
        <v>33</v>
      </c>
      <c r="B21" s="31">
        <f>SUM(B16:B20)</f>
        <v>4802.29</v>
      </c>
      <c r="C21" s="28"/>
      <c r="D21" s="31">
        <f>SUM(D16:D20)</f>
        <v>6295</v>
      </c>
      <c r="E21" s="28"/>
      <c r="F21" s="31">
        <f>SUM(F16:F20)</f>
        <v>6198</v>
      </c>
      <c r="G21" s="28"/>
      <c r="H21" s="32">
        <f t="shared" si="1"/>
        <v>-97</v>
      </c>
      <c r="I21" s="13"/>
      <c r="J21" s="13"/>
      <c r="K21" s="13"/>
    </row>
    <row r="22" spans="1:11" ht="10.5" customHeight="1" x14ac:dyDescent="0.2">
      <c r="A22" s="25"/>
      <c r="B22" s="27"/>
      <c r="C22" s="28"/>
      <c r="D22" s="27"/>
      <c r="E22" s="28"/>
      <c r="F22" s="27"/>
      <c r="G22" s="27"/>
      <c r="H22" s="29"/>
      <c r="I22" s="13"/>
      <c r="J22" s="13"/>
      <c r="K22" s="13"/>
    </row>
    <row r="23" spans="1:11" x14ac:dyDescent="0.2">
      <c r="A23" s="25" t="s">
        <v>65</v>
      </c>
      <c r="B23" s="27"/>
      <c r="C23" s="28"/>
      <c r="D23" s="27"/>
      <c r="E23" s="28"/>
      <c r="F23" s="27"/>
      <c r="G23" s="27"/>
      <c r="H23" s="29"/>
      <c r="I23" s="13"/>
      <c r="J23" s="13"/>
      <c r="K23" s="13"/>
    </row>
    <row r="24" spans="1:11" x14ac:dyDescent="0.2">
      <c r="A24" s="25" t="s">
        <v>27</v>
      </c>
      <c r="B24" s="27">
        <v>0</v>
      </c>
      <c r="C24" s="28"/>
      <c r="D24" s="27">
        <v>0</v>
      </c>
      <c r="E24" s="28"/>
      <c r="F24" s="27">
        <v>0</v>
      </c>
      <c r="G24" s="27"/>
      <c r="H24" s="29">
        <f t="shared" si="1"/>
        <v>0</v>
      </c>
      <c r="I24" s="13"/>
      <c r="J24" s="13"/>
      <c r="K24" s="13"/>
    </row>
    <row r="25" spans="1:11" x14ac:dyDescent="0.2">
      <c r="A25" s="25" t="s">
        <v>28</v>
      </c>
      <c r="B25" s="27">
        <v>170</v>
      </c>
      <c r="C25" s="28"/>
      <c r="D25" s="27">
        <v>500</v>
      </c>
      <c r="E25" s="28"/>
      <c r="F25" s="27">
        <v>1020</v>
      </c>
      <c r="G25" s="27"/>
      <c r="H25" s="29">
        <f t="shared" si="1"/>
        <v>520</v>
      </c>
      <c r="I25" s="13"/>
      <c r="J25" s="13"/>
      <c r="K25" s="13"/>
    </row>
    <row r="26" spans="1:11" ht="16.5" x14ac:dyDescent="0.35">
      <c r="A26" s="25" t="s">
        <v>30</v>
      </c>
      <c r="B26" s="27">
        <v>0</v>
      </c>
      <c r="C26" s="28"/>
      <c r="D26" s="27">
        <v>300</v>
      </c>
      <c r="E26" s="28"/>
      <c r="F26" s="27">
        <v>300</v>
      </c>
      <c r="G26" s="30"/>
      <c r="H26" s="29">
        <f t="shared" si="1"/>
        <v>0</v>
      </c>
      <c r="I26" s="13"/>
      <c r="J26" s="13"/>
      <c r="K26" s="13"/>
    </row>
    <row r="27" spans="1:11" x14ac:dyDescent="0.2">
      <c r="A27" s="25" t="s">
        <v>50</v>
      </c>
      <c r="B27" s="31">
        <f>SUM(B24:B26)</f>
        <v>170</v>
      </c>
      <c r="C27" s="28"/>
      <c r="D27" s="31">
        <f>SUM(D24:D26)</f>
        <v>800</v>
      </c>
      <c r="E27" s="28"/>
      <c r="F27" s="31">
        <f>SUM(F24:F26)</f>
        <v>1320</v>
      </c>
      <c r="G27" s="28"/>
      <c r="H27" s="32">
        <f t="shared" si="1"/>
        <v>520</v>
      </c>
      <c r="I27" s="13"/>
      <c r="J27" s="13"/>
      <c r="K27" s="13"/>
    </row>
    <row r="28" spans="1:11" ht="9.75" customHeight="1" x14ac:dyDescent="0.2">
      <c r="A28" s="25"/>
      <c r="B28" s="27"/>
      <c r="C28" s="28"/>
      <c r="D28" s="27"/>
      <c r="E28" s="28"/>
      <c r="F28" s="27"/>
      <c r="G28" s="27"/>
      <c r="H28" s="29"/>
      <c r="I28" s="13"/>
      <c r="J28" s="13"/>
      <c r="K28" s="13"/>
    </row>
    <row r="29" spans="1:11" x14ac:dyDescent="0.2">
      <c r="A29" s="25" t="s">
        <v>66</v>
      </c>
      <c r="B29" s="27"/>
      <c r="C29" s="28"/>
      <c r="D29" s="27"/>
      <c r="E29" s="28"/>
      <c r="F29" s="27"/>
      <c r="G29" s="27"/>
      <c r="H29" s="29"/>
      <c r="I29" s="13"/>
      <c r="J29" s="13"/>
      <c r="K29" s="13"/>
    </row>
    <row r="30" spans="1:11" x14ac:dyDescent="0.2">
      <c r="A30" s="25" t="s">
        <v>27</v>
      </c>
      <c r="B30" s="27">
        <v>59724.45</v>
      </c>
      <c r="C30" s="28"/>
      <c r="D30" s="27">
        <v>64130</v>
      </c>
      <c r="E30" s="28"/>
      <c r="F30" s="27">
        <v>66515</v>
      </c>
      <c r="G30" s="27"/>
      <c r="H30" s="29">
        <f t="shared" si="1"/>
        <v>2385</v>
      </c>
      <c r="I30" s="13"/>
      <c r="J30" s="13"/>
      <c r="K30" s="13"/>
    </row>
    <row r="31" spans="1:11" x14ac:dyDescent="0.2">
      <c r="A31" s="25" t="s">
        <v>28</v>
      </c>
      <c r="B31" s="27">
        <v>0</v>
      </c>
      <c r="C31" s="28"/>
      <c r="D31" s="27">
        <v>0</v>
      </c>
      <c r="E31" s="28"/>
      <c r="F31" s="27">
        <v>0</v>
      </c>
      <c r="G31" s="27"/>
      <c r="H31" s="29">
        <f t="shared" si="1"/>
        <v>0</v>
      </c>
      <c r="I31" s="13"/>
      <c r="J31" s="13"/>
      <c r="K31" s="13"/>
    </row>
    <row r="32" spans="1:11" x14ac:dyDescent="0.2">
      <c r="A32" s="25" t="s">
        <v>29</v>
      </c>
      <c r="B32" s="27">
        <v>1500</v>
      </c>
      <c r="C32" s="28"/>
      <c r="D32" s="27">
        <v>1500</v>
      </c>
      <c r="E32" s="28"/>
      <c r="F32" s="27">
        <v>1500</v>
      </c>
      <c r="G32" s="27"/>
      <c r="H32" s="29">
        <f t="shared" si="1"/>
        <v>0</v>
      </c>
      <c r="I32" s="13"/>
      <c r="J32" s="13"/>
      <c r="K32" s="13"/>
    </row>
    <row r="33" spans="1:11" x14ac:dyDescent="0.2">
      <c r="A33" s="25" t="s">
        <v>30</v>
      </c>
      <c r="B33" s="27">
        <v>0</v>
      </c>
      <c r="C33" s="28"/>
      <c r="D33" s="27">
        <v>200</v>
      </c>
      <c r="E33" s="28"/>
      <c r="F33" s="27">
        <v>1500</v>
      </c>
      <c r="G33" s="27"/>
      <c r="H33" s="29">
        <f t="shared" si="1"/>
        <v>1300</v>
      </c>
      <c r="I33" s="13"/>
      <c r="J33" s="13"/>
      <c r="K33" s="13"/>
    </row>
    <row r="34" spans="1:11" x14ac:dyDescent="0.2">
      <c r="A34" s="25" t="s">
        <v>31</v>
      </c>
      <c r="B34" s="27">
        <v>0</v>
      </c>
      <c r="C34" s="28"/>
      <c r="D34" s="27">
        <v>250</v>
      </c>
      <c r="E34" s="28"/>
      <c r="F34" s="27">
        <v>250</v>
      </c>
      <c r="G34" s="27"/>
      <c r="H34" s="29">
        <f t="shared" si="1"/>
        <v>0</v>
      </c>
      <c r="I34" s="13"/>
      <c r="J34" s="13"/>
      <c r="K34" s="13"/>
    </row>
    <row r="35" spans="1:11" x14ac:dyDescent="0.2">
      <c r="A35" s="25" t="s">
        <v>34</v>
      </c>
      <c r="B35" s="31">
        <f>SUM(B30:B34)</f>
        <v>61224.45</v>
      </c>
      <c r="C35" s="28"/>
      <c r="D35" s="31">
        <f>SUM(D30:D34)</f>
        <v>66080</v>
      </c>
      <c r="E35" s="28"/>
      <c r="F35" s="31">
        <f>SUM(F30:F34)</f>
        <v>69765</v>
      </c>
      <c r="G35" s="28"/>
      <c r="H35" s="32">
        <f t="shared" si="1"/>
        <v>3685</v>
      </c>
      <c r="I35" s="13"/>
      <c r="J35" s="13"/>
      <c r="K35" s="13"/>
    </row>
    <row r="36" spans="1:11" ht="9" customHeight="1" x14ac:dyDescent="0.2">
      <c r="A36" s="25"/>
      <c r="B36" s="27"/>
      <c r="C36" s="28"/>
      <c r="D36" s="27"/>
      <c r="E36" s="28"/>
      <c r="F36" s="27"/>
      <c r="G36" s="27"/>
      <c r="H36" s="29"/>
      <c r="I36" s="13"/>
      <c r="J36" s="13"/>
      <c r="K36" s="13"/>
    </row>
    <row r="37" spans="1:11" ht="15" customHeight="1" x14ac:dyDescent="0.2">
      <c r="A37" s="25" t="s">
        <v>67</v>
      </c>
      <c r="B37" s="34"/>
      <c r="C37" s="35"/>
      <c r="D37" s="34"/>
      <c r="E37" s="35"/>
      <c r="F37" s="34"/>
      <c r="G37" s="34"/>
      <c r="H37" s="29"/>
      <c r="I37" s="13"/>
      <c r="J37" s="13"/>
      <c r="K37" s="13"/>
    </row>
    <row r="38" spans="1:11" x14ac:dyDescent="0.2">
      <c r="A38" s="25" t="s">
        <v>27</v>
      </c>
      <c r="B38" s="27">
        <v>21631.919999999998</v>
      </c>
      <c r="C38" s="28"/>
      <c r="D38" s="27">
        <v>20431</v>
      </c>
      <c r="E38" s="28"/>
      <c r="F38" s="27">
        <v>20704</v>
      </c>
      <c r="G38" s="27"/>
      <c r="H38" s="29">
        <f t="shared" ref="H38:H43" si="2">F38-D38</f>
        <v>273</v>
      </c>
      <c r="I38" s="13"/>
      <c r="J38" s="13"/>
      <c r="K38" s="13"/>
    </row>
    <row r="39" spans="1:11" x14ac:dyDescent="0.2">
      <c r="A39" s="25" t="s">
        <v>28</v>
      </c>
      <c r="B39" s="27">
        <v>5131.53</v>
      </c>
      <c r="C39" s="28"/>
      <c r="D39" s="27">
        <v>5725</v>
      </c>
      <c r="E39" s="28"/>
      <c r="F39" s="27">
        <v>3700</v>
      </c>
      <c r="G39" s="27"/>
      <c r="H39" s="29">
        <f t="shared" si="2"/>
        <v>-2025</v>
      </c>
      <c r="I39" s="13"/>
      <c r="J39" s="13"/>
      <c r="K39" s="13"/>
    </row>
    <row r="40" spans="1:11" x14ac:dyDescent="0.2">
      <c r="A40" s="25" t="s">
        <v>29</v>
      </c>
      <c r="B40" s="27">
        <v>9719.41</v>
      </c>
      <c r="C40" s="28"/>
      <c r="D40" s="27">
        <v>11700</v>
      </c>
      <c r="E40" s="28"/>
      <c r="F40" s="27">
        <v>11700</v>
      </c>
      <c r="G40" s="27"/>
      <c r="H40" s="29">
        <f t="shared" si="2"/>
        <v>0</v>
      </c>
      <c r="I40" s="13"/>
      <c r="J40" s="13"/>
      <c r="K40" s="13"/>
    </row>
    <row r="41" spans="1:11" x14ac:dyDescent="0.2">
      <c r="A41" s="25" t="s">
        <v>30</v>
      </c>
      <c r="B41" s="27">
        <v>762.64</v>
      </c>
      <c r="C41" s="28"/>
      <c r="D41" s="27">
        <v>900</v>
      </c>
      <c r="E41" s="28"/>
      <c r="F41" s="27">
        <v>900</v>
      </c>
      <c r="G41" s="27"/>
      <c r="H41" s="29">
        <f t="shared" si="2"/>
        <v>0</v>
      </c>
      <c r="I41" s="13"/>
      <c r="J41" s="13"/>
      <c r="K41" s="13"/>
    </row>
    <row r="42" spans="1:11" ht="16.5" x14ac:dyDescent="0.35">
      <c r="A42" s="25" t="s">
        <v>31</v>
      </c>
      <c r="B42" s="36">
        <v>0</v>
      </c>
      <c r="C42" s="28"/>
      <c r="D42" s="36">
        <v>0</v>
      </c>
      <c r="E42" s="28"/>
      <c r="F42" s="36">
        <v>0</v>
      </c>
      <c r="G42" s="37"/>
      <c r="H42" s="38">
        <f t="shared" si="2"/>
        <v>0</v>
      </c>
      <c r="I42" s="13"/>
      <c r="J42" s="13"/>
      <c r="K42" s="13"/>
    </row>
    <row r="43" spans="1:11" x14ac:dyDescent="0.2">
      <c r="A43" s="25" t="s">
        <v>35</v>
      </c>
      <c r="B43" s="27">
        <f>SUM(B38:B42)</f>
        <v>37245.5</v>
      </c>
      <c r="C43" s="28"/>
      <c r="D43" s="27">
        <f>SUM(D38:D42)</f>
        <v>38756</v>
      </c>
      <c r="E43" s="28"/>
      <c r="F43" s="27">
        <f>SUM(F38:F42)</f>
        <v>37004</v>
      </c>
      <c r="G43" s="27"/>
      <c r="H43" s="32">
        <f t="shared" si="2"/>
        <v>-1752</v>
      </c>
      <c r="I43" s="13"/>
      <c r="J43" s="13"/>
      <c r="K43" s="13"/>
    </row>
    <row r="44" spans="1:11" ht="9" customHeight="1" x14ac:dyDescent="0.2">
      <c r="A44" s="25"/>
      <c r="B44" s="34"/>
      <c r="C44" s="35"/>
      <c r="D44" s="34"/>
      <c r="E44" s="35"/>
      <c r="F44" s="34"/>
      <c r="G44" s="34"/>
      <c r="H44" s="29"/>
      <c r="I44" s="13"/>
      <c r="J44" s="13"/>
      <c r="K44" s="13"/>
    </row>
    <row r="45" spans="1:11" ht="9" customHeight="1" x14ac:dyDescent="0.2">
      <c r="A45" s="25"/>
      <c r="B45" s="34"/>
      <c r="C45" s="35"/>
      <c r="D45" s="34"/>
      <c r="E45" s="35"/>
      <c r="F45" s="34"/>
      <c r="G45" s="34"/>
      <c r="H45" s="29"/>
      <c r="I45" s="13"/>
      <c r="J45" s="13"/>
      <c r="K45" s="13"/>
    </row>
    <row r="46" spans="1:11" ht="9" customHeight="1" x14ac:dyDescent="0.2">
      <c r="A46" s="25"/>
      <c r="B46" s="34"/>
      <c r="C46" s="35"/>
      <c r="D46" s="34"/>
      <c r="E46" s="35"/>
      <c r="F46" s="34"/>
      <c r="G46" s="34"/>
      <c r="H46" s="29"/>
      <c r="I46" s="13"/>
      <c r="J46" s="13"/>
      <c r="K46" s="13"/>
    </row>
    <row r="47" spans="1:11" ht="9" customHeight="1" x14ac:dyDescent="0.2">
      <c r="A47" s="25"/>
      <c r="B47" s="34"/>
      <c r="C47" s="35"/>
      <c r="D47" s="34"/>
      <c r="E47" s="35"/>
      <c r="F47" s="34"/>
      <c r="G47" s="34"/>
      <c r="H47" s="29"/>
      <c r="I47" s="13"/>
      <c r="J47" s="13"/>
      <c r="K47" s="13"/>
    </row>
    <row r="48" spans="1:11" ht="9" customHeight="1" x14ac:dyDescent="0.2">
      <c r="A48" s="25"/>
      <c r="B48" s="34"/>
      <c r="C48" s="35"/>
      <c r="D48" s="34"/>
      <c r="E48" s="35"/>
      <c r="F48" s="34"/>
      <c r="G48" s="34"/>
      <c r="H48" s="29"/>
      <c r="I48" s="13"/>
      <c r="J48" s="13"/>
      <c r="K48" s="13"/>
    </row>
    <row r="49" spans="1:11" ht="39.75" customHeight="1" x14ac:dyDescent="0.2">
      <c r="A49" s="25"/>
      <c r="B49" s="34"/>
      <c r="C49" s="35"/>
      <c r="D49" s="34"/>
      <c r="E49" s="35"/>
      <c r="F49" s="34"/>
      <c r="G49" s="34"/>
      <c r="H49" s="29"/>
      <c r="I49" s="13"/>
      <c r="J49" s="13"/>
      <c r="K49" s="13"/>
    </row>
    <row r="50" spans="1:11" x14ac:dyDescent="0.2">
      <c r="A50" s="14" t="s">
        <v>82</v>
      </c>
      <c r="B50" s="14"/>
      <c r="C50" s="14"/>
      <c r="D50" s="14"/>
      <c r="E50" s="14"/>
      <c r="F50" s="14"/>
      <c r="G50" s="14"/>
      <c r="H50" s="14"/>
      <c r="I50" s="13"/>
      <c r="J50" s="13"/>
      <c r="K50" s="13"/>
    </row>
    <row r="51" spans="1:11" x14ac:dyDescent="0.2">
      <c r="A51" s="21" t="s">
        <v>87</v>
      </c>
      <c r="B51" s="23">
        <v>1939.81</v>
      </c>
      <c r="C51" s="22"/>
      <c r="D51" s="23">
        <v>1970</v>
      </c>
      <c r="E51" s="22"/>
      <c r="F51" s="23">
        <v>2009</v>
      </c>
      <c r="G51" s="22"/>
      <c r="H51" s="14">
        <f t="shared" ref="H51" si="3">F51-D51</f>
        <v>39</v>
      </c>
      <c r="I51" s="13"/>
      <c r="J51" s="13"/>
      <c r="K51" s="13"/>
    </row>
    <row r="52" spans="1:11" x14ac:dyDescent="0.2">
      <c r="A52" s="25" t="s">
        <v>35</v>
      </c>
      <c r="B52" s="27">
        <f>SUM(B51:B51)</f>
        <v>1939.81</v>
      </c>
      <c r="C52" s="28"/>
      <c r="D52" s="27">
        <f>SUM(D51:D51)</f>
        <v>1970</v>
      </c>
      <c r="E52" s="28"/>
      <c r="F52" s="27">
        <f>SUM(F51:F51)</f>
        <v>2009</v>
      </c>
      <c r="G52" s="27"/>
      <c r="H52" s="32">
        <f t="shared" si="1"/>
        <v>39</v>
      </c>
      <c r="I52" s="13"/>
      <c r="J52" s="13"/>
      <c r="K52" s="13"/>
    </row>
    <row r="53" spans="1:11" ht="9" customHeight="1" x14ac:dyDescent="0.2">
      <c r="A53" s="14"/>
      <c r="B53" s="22"/>
      <c r="C53" s="39"/>
      <c r="D53" s="22"/>
      <c r="E53" s="39"/>
      <c r="F53" s="22"/>
      <c r="G53" s="22"/>
      <c r="H53" s="16"/>
      <c r="I53" s="13"/>
      <c r="J53" s="13"/>
      <c r="K53" s="13"/>
    </row>
    <row r="54" spans="1:11" x14ac:dyDescent="0.2">
      <c r="A54" s="14" t="s">
        <v>68</v>
      </c>
      <c r="B54" s="22"/>
      <c r="C54" s="39"/>
      <c r="D54" s="22"/>
      <c r="E54" s="39"/>
      <c r="F54" s="22"/>
      <c r="G54" s="22"/>
      <c r="H54" s="16"/>
      <c r="I54" s="13"/>
      <c r="J54" s="13"/>
      <c r="K54" s="13"/>
    </row>
    <row r="55" spans="1:11" x14ac:dyDescent="0.2">
      <c r="A55" s="14" t="s">
        <v>36</v>
      </c>
      <c r="B55" s="22"/>
      <c r="C55" s="39"/>
      <c r="D55" s="22"/>
      <c r="E55" s="39"/>
      <c r="F55" s="22"/>
      <c r="G55" s="22"/>
      <c r="H55" s="16"/>
      <c r="I55" s="13"/>
      <c r="J55" s="13"/>
      <c r="K55" s="13"/>
    </row>
    <row r="56" spans="1:11" x14ac:dyDescent="0.2">
      <c r="A56" s="14" t="s">
        <v>27</v>
      </c>
      <c r="B56" s="22">
        <v>6255.3</v>
      </c>
      <c r="C56" s="39"/>
      <c r="D56" s="22">
        <v>8062</v>
      </c>
      <c r="E56" s="39"/>
      <c r="F56" s="22">
        <v>4117</v>
      </c>
      <c r="G56" s="22"/>
      <c r="H56" s="16">
        <f t="shared" si="1"/>
        <v>-3945</v>
      </c>
      <c r="I56" s="13"/>
      <c r="J56" s="13"/>
      <c r="K56" s="13"/>
    </row>
    <row r="57" spans="1:11" x14ac:dyDescent="0.2">
      <c r="A57" s="14" t="s">
        <v>28</v>
      </c>
      <c r="B57" s="22">
        <v>532.86</v>
      </c>
      <c r="C57" s="39"/>
      <c r="D57" s="39">
        <v>1000</v>
      </c>
      <c r="E57" s="39"/>
      <c r="F57" s="22">
        <v>1000</v>
      </c>
      <c r="G57" s="22"/>
      <c r="H57" s="16">
        <f t="shared" si="1"/>
        <v>0</v>
      </c>
      <c r="I57" s="13"/>
      <c r="J57" s="13"/>
      <c r="K57" s="13"/>
    </row>
    <row r="58" spans="1:11" x14ac:dyDescent="0.2">
      <c r="A58" s="14" t="s">
        <v>29</v>
      </c>
      <c r="B58" s="22">
        <v>1082.74</v>
      </c>
      <c r="C58" s="39"/>
      <c r="D58" s="22">
        <v>1729</v>
      </c>
      <c r="E58" s="39"/>
      <c r="F58" s="22">
        <v>2000</v>
      </c>
      <c r="G58" s="22"/>
      <c r="H58" s="16">
        <f t="shared" si="1"/>
        <v>271</v>
      </c>
      <c r="I58" s="13"/>
      <c r="J58" s="13"/>
      <c r="K58" s="13"/>
    </row>
    <row r="59" spans="1:11" x14ac:dyDescent="0.2">
      <c r="A59" s="14" t="s">
        <v>30</v>
      </c>
      <c r="B59" s="23">
        <v>0</v>
      </c>
      <c r="C59" s="39"/>
      <c r="D59" s="23">
        <v>0</v>
      </c>
      <c r="E59" s="39"/>
      <c r="F59" s="23">
        <v>0</v>
      </c>
      <c r="G59" s="39"/>
      <c r="H59" s="16">
        <f t="shared" si="1"/>
        <v>0</v>
      </c>
      <c r="I59" s="13"/>
      <c r="J59" s="13"/>
      <c r="K59" s="13"/>
    </row>
    <row r="60" spans="1:11" x14ac:dyDescent="0.2">
      <c r="A60" s="14" t="s">
        <v>49</v>
      </c>
      <c r="B60" s="22">
        <f>SUM(B56:B59)</f>
        <v>7870.9</v>
      </c>
      <c r="C60" s="39"/>
      <c r="D60" s="22">
        <f>SUM(D56:D59)</f>
        <v>10791</v>
      </c>
      <c r="E60" s="39"/>
      <c r="F60" s="22">
        <f>SUM(F56:F59)</f>
        <v>7117</v>
      </c>
      <c r="G60" s="22"/>
      <c r="H60" s="40">
        <f t="shared" si="1"/>
        <v>-3674</v>
      </c>
      <c r="I60" s="13"/>
      <c r="J60" s="13"/>
      <c r="K60" s="13"/>
    </row>
    <row r="61" spans="1:11" ht="9" customHeight="1" x14ac:dyDescent="0.2">
      <c r="A61" s="14"/>
      <c r="B61" s="22"/>
      <c r="C61" s="39"/>
      <c r="D61" s="22"/>
      <c r="E61" s="39"/>
      <c r="F61" s="22"/>
      <c r="G61" s="22"/>
      <c r="H61" s="16"/>
      <c r="I61" s="13"/>
      <c r="J61" s="13"/>
      <c r="K61" s="13"/>
    </row>
    <row r="62" spans="1:11" x14ac:dyDescent="0.2">
      <c r="A62" s="14" t="s">
        <v>69</v>
      </c>
      <c r="B62" s="22"/>
      <c r="C62" s="39"/>
      <c r="D62" s="22"/>
      <c r="E62" s="39"/>
      <c r="F62" s="22"/>
      <c r="G62" s="22"/>
      <c r="H62" s="16"/>
      <c r="I62" s="13"/>
      <c r="J62" s="13"/>
      <c r="K62" s="13"/>
    </row>
    <row r="63" spans="1:11" x14ac:dyDescent="0.2">
      <c r="A63" s="14" t="s">
        <v>27</v>
      </c>
      <c r="B63" s="22">
        <v>24115.48</v>
      </c>
      <c r="C63" s="39"/>
      <c r="D63" s="22">
        <v>36786</v>
      </c>
      <c r="E63" s="39"/>
      <c r="F63" s="22">
        <v>55641</v>
      </c>
      <c r="G63" s="22"/>
      <c r="H63" s="16">
        <f t="shared" si="1"/>
        <v>18855</v>
      </c>
      <c r="I63" s="13"/>
      <c r="J63" s="13"/>
      <c r="K63" s="13"/>
    </row>
    <row r="64" spans="1:11" x14ac:dyDescent="0.2">
      <c r="A64" s="14" t="s">
        <v>28</v>
      </c>
      <c r="B64" s="22">
        <v>41280.1</v>
      </c>
      <c r="C64" s="39"/>
      <c r="D64" s="22">
        <v>48704.13</v>
      </c>
      <c r="E64" s="39"/>
      <c r="F64" s="22">
        <v>61900</v>
      </c>
      <c r="G64" s="22"/>
      <c r="H64" s="16">
        <f t="shared" si="1"/>
        <v>13195.870000000003</v>
      </c>
      <c r="I64" s="13"/>
      <c r="J64" s="13"/>
      <c r="K64" s="13"/>
    </row>
    <row r="65" spans="1:11" x14ac:dyDescent="0.2">
      <c r="A65" s="14" t="s">
        <v>29</v>
      </c>
      <c r="B65" s="22">
        <v>155.34</v>
      </c>
      <c r="C65" s="39"/>
      <c r="D65" s="22">
        <v>647.5</v>
      </c>
      <c r="E65" s="39"/>
      <c r="F65" s="22">
        <v>600</v>
      </c>
      <c r="G65" s="22"/>
      <c r="H65" s="16">
        <f t="shared" si="1"/>
        <v>-47.5</v>
      </c>
      <c r="I65" s="13"/>
      <c r="J65" s="13"/>
      <c r="K65" s="13"/>
    </row>
    <row r="66" spans="1:11" x14ac:dyDescent="0.2">
      <c r="A66" s="14" t="s">
        <v>30</v>
      </c>
      <c r="B66" s="39">
        <v>447.6</v>
      </c>
      <c r="C66" s="39"/>
      <c r="D66" s="39">
        <v>3732.26</v>
      </c>
      <c r="E66" s="39"/>
      <c r="F66" s="39">
        <v>5185</v>
      </c>
      <c r="G66" s="39"/>
      <c r="H66" s="16">
        <f t="shared" si="1"/>
        <v>1452.7399999999998</v>
      </c>
      <c r="I66" s="13"/>
      <c r="J66" s="13"/>
      <c r="K66" s="13"/>
    </row>
    <row r="67" spans="1:11" x14ac:dyDescent="0.2">
      <c r="A67" s="14" t="s">
        <v>31</v>
      </c>
      <c r="B67" s="23">
        <v>0</v>
      </c>
      <c r="C67" s="39"/>
      <c r="D67" s="23">
        <v>0</v>
      </c>
      <c r="E67" s="39"/>
      <c r="F67" s="23">
        <v>0</v>
      </c>
      <c r="G67" s="41"/>
      <c r="H67" s="16">
        <f t="shared" si="1"/>
        <v>0</v>
      </c>
      <c r="I67" s="13"/>
      <c r="J67" s="13"/>
      <c r="K67" s="13"/>
    </row>
    <row r="68" spans="1:11" x14ac:dyDescent="0.2">
      <c r="A68" s="14" t="s">
        <v>37</v>
      </c>
      <c r="B68" s="22">
        <f>SUM(B63:B67)</f>
        <v>65998.52</v>
      </c>
      <c r="C68" s="39"/>
      <c r="D68" s="22">
        <f>SUM(D63:D67)</f>
        <v>89869.89</v>
      </c>
      <c r="E68" s="39"/>
      <c r="F68" s="22">
        <f>SUM(F63:F67)</f>
        <v>123326</v>
      </c>
      <c r="G68" s="22"/>
      <c r="H68" s="40">
        <f t="shared" si="1"/>
        <v>33456.11</v>
      </c>
      <c r="I68" s="13"/>
      <c r="J68" s="13"/>
      <c r="K68" s="13"/>
    </row>
    <row r="69" spans="1:11" ht="9" customHeight="1" x14ac:dyDescent="0.2">
      <c r="A69" s="14"/>
      <c r="B69" s="22"/>
      <c r="C69" s="39"/>
      <c r="D69" s="22"/>
      <c r="E69" s="39"/>
      <c r="F69" s="22"/>
      <c r="G69" s="22"/>
      <c r="H69" s="16"/>
      <c r="I69" s="13"/>
      <c r="J69" s="13"/>
      <c r="K69" s="13"/>
    </row>
    <row r="70" spans="1:11" x14ac:dyDescent="0.2">
      <c r="A70" s="14" t="s">
        <v>70</v>
      </c>
      <c r="B70" s="22"/>
      <c r="C70" s="39"/>
      <c r="D70" s="22"/>
      <c r="E70" s="39"/>
      <c r="F70" s="22"/>
      <c r="G70" s="22"/>
      <c r="H70" s="16"/>
      <c r="I70" s="13"/>
      <c r="J70" s="13"/>
      <c r="K70" s="13"/>
    </row>
    <row r="71" spans="1:11" x14ac:dyDescent="0.2">
      <c r="A71" s="14" t="s">
        <v>27</v>
      </c>
      <c r="B71" s="22">
        <v>21143.21</v>
      </c>
      <c r="C71" s="39"/>
      <c r="D71" s="22">
        <v>21031</v>
      </c>
      <c r="E71" s="39"/>
      <c r="F71" s="22">
        <v>21328</v>
      </c>
      <c r="G71" s="22"/>
      <c r="H71" s="16">
        <f t="shared" si="1"/>
        <v>297</v>
      </c>
      <c r="I71" s="13"/>
      <c r="J71" s="13"/>
      <c r="K71" s="13"/>
    </row>
    <row r="72" spans="1:11" x14ac:dyDescent="0.2">
      <c r="A72" s="14" t="s">
        <v>28</v>
      </c>
      <c r="B72" s="22">
        <v>51955.62</v>
      </c>
      <c r="C72" s="39"/>
      <c r="D72" s="22">
        <v>59794.03</v>
      </c>
      <c r="E72" s="39"/>
      <c r="F72" s="22">
        <v>78400</v>
      </c>
      <c r="G72" s="22"/>
      <c r="H72" s="16">
        <f t="shared" si="1"/>
        <v>18605.97</v>
      </c>
      <c r="I72" s="13"/>
      <c r="J72" s="13"/>
      <c r="K72" s="13"/>
    </row>
    <row r="73" spans="1:11" x14ac:dyDescent="0.2">
      <c r="A73" s="14" t="s">
        <v>29</v>
      </c>
      <c r="B73" s="22">
        <v>4423.24</v>
      </c>
      <c r="C73" s="39"/>
      <c r="D73" s="22">
        <v>4500</v>
      </c>
      <c r="E73" s="39"/>
      <c r="F73" s="22">
        <v>4700</v>
      </c>
      <c r="G73" s="22"/>
      <c r="H73" s="16">
        <f t="shared" si="1"/>
        <v>200</v>
      </c>
      <c r="I73" s="13"/>
      <c r="J73" s="13"/>
      <c r="K73" s="13"/>
    </row>
    <row r="74" spans="1:11" x14ac:dyDescent="0.2">
      <c r="A74" s="14" t="s">
        <v>30</v>
      </c>
      <c r="B74" s="22">
        <v>5615.47</v>
      </c>
      <c r="C74" s="39"/>
      <c r="D74" s="22">
        <v>5600</v>
      </c>
      <c r="E74" s="39"/>
      <c r="F74" s="22">
        <v>5600</v>
      </c>
      <c r="G74" s="22"/>
      <c r="H74" s="16">
        <f t="shared" si="1"/>
        <v>0</v>
      </c>
      <c r="I74" s="13"/>
      <c r="J74" s="13"/>
      <c r="K74" s="13"/>
    </row>
    <row r="75" spans="1:11" ht="16.5" x14ac:dyDescent="0.35">
      <c r="A75" s="14" t="s">
        <v>31</v>
      </c>
      <c r="B75" s="23">
        <v>0</v>
      </c>
      <c r="C75" s="39"/>
      <c r="D75" s="23">
        <v>5000</v>
      </c>
      <c r="E75" s="39"/>
      <c r="F75" s="23">
        <v>2000</v>
      </c>
      <c r="G75" s="42"/>
      <c r="H75" s="16">
        <f t="shared" si="1"/>
        <v>-3000</v>
      </c>
      <c r="I75" s="13"/>
      <c r="J75" s="13"/>
      <c r="K75" s="13"/>
    </row>
    <row r="76" spans="1:11" x14ac:dyDescent="0.2">
      <c r="A76" s="14" t="s">
        <v>38</v>
      </c>
      <c r="B76" s="22">
        <f>SUM(B71:B75)</f>
        <v>83137.540000000008</v>
      </c>
      <c r="C76" s="39"/>
      <c r="D76" s="22">
        <f>SUM(D71:D75)</f>
        <v>95925.03</v>
      </c>
      <c r="E76" s="39"/>
      <c r="F76" s="22">
        <f>SUM(F71:F75)</f>
        <v>112028</v>
      </c>
      <c r="G76" s="22"/>
      <c r="H76" s="40">
        <f t="shared" si="1"/>
        <v>16102.970000000001</v>
      </c>
      <c r="I76" s="13"/>
      <c r="J76" s="13"/>
      <c r="K76" s="13"/>
    </row>
    <row r="77" spans="1:11" ht="9" customHeight="1" x14ac:dyDescent="0.2">
      <c r="A77" s="14"/>
      <c r="B77" s="22"/>
      <c r="C77" s="39"/>
      <c r="D77" s="22"/>
      <c r="E77" s="39"/>
      <c r="F77" s="22"/>
      <c r="G77" s="22"/>
      <c r="H77" s="16"/>
      <c r="I77" s="13"/>
      <c r="J77" s="13"/>
      <c r="K77" s="13"/>
    </row>
    <row r="78" spans="1:11" x14ac:dyDescent="0.2">
      <c r="A78" s="14" t="s">
        <v>78</v>
      </c>
      <c r="B78" s="22"/>
      <c r="C78" s="39"/>
      <c r="D78" s="22"/>
      <c r="E78" s="39"/>
      <c r="F78" s="22"/>
      <c r="G78" s="22"/>
      <c r="H78" s="16"/>
      <c r="I78" s="13"/>
      <c r="J78" s="13"/>
      <c r="K78" s="13"/>
    </row>
    <row r="79" spans="1:11" x14ac:dyDescent="0.2">
      <c r="A79" s="14" t="s">
        <v>79</v>
      </c>
      <c r="B79" s="22">
        <v>5271.58</v>
      </c>
      <c r="C79" s="39"/>
      <c r="D79" s="22">
        <v>5300</v>
      </c>
      <c r="E79" s="39"/>
      <c r="F79" s="22">
        <v>5400</v>
      </c>
      <c r="G79" s="22"/>
      <c r="H79" s="16">
        <f t="shared" si="1"/>
        <v>100</v>
      </c>
      <c r="I79" s="13"/>
      <c r="J79" s="13"/>
      <c r="K79" s="13"/>
    </row>
    <row r="80" spans="1:11" ht="9" customHeight="1" x14ac:dyDescent="0.2">
      <c r="A80" s="14"/>
      <c r="B80" s="22"/>
      <c r="C80" s="39"/>
      <c r="D80" s="22"/>
      <c r="E80" s="39"/>
      <c r="F80" s="22"/>
      <c r="G80" s="22"/>
      <c r="H80" s="16"/>
      <c r="I80" s="13"/>
      <c r="J80" s="13"/>
      <c r="K80" s="13"/>
    </row>
    <row r="81" spans="1:11" x14ac:dyDescent="0.2">
      <c r="A81" s="14" t="s">
        <v>93</v>
      </c>
      <c r="B81" s="22">
        <v>10243.59</v>
      </c>
      <c r="C81" s="39"/>
      <c r="D81" s="22">
        <v>8500</v>
      </c>
      <c r="E81" s="39"/>
      <c r="F81" s="22">
        <v>8500</v>
      </c>
      <c r="G81" s="22"/>
      <c r="H81" s="16">
        <f t="shared" si="1"/>
        <v>0</v>
      </c>
      <c r="I81" s="13"/>
      <c r="J81" s="13"/>
      <c r="K81" s="13"/>
    </row>
    <row r="82" spans="1:11" ht="9" customHeight="1" x14ac:dyDescent="0.2">
      <c r="A82" s="14"/>
      <c r="B82" s="22"/>
      <c r="C82" s="39"/>
      <c r="D82" s="22"/>
      <c r="E82" s="39"/>
      <c r="F82" s="22"/>
      <c r="G82" s="22"/>
      <c r="H82" s="16"/>
      <c r="I82" s="13"/>
      <c r="J82" s="13"/>
      <c r="K82" s="13"/>
    </row>
    <row r="83" spans="1:11" x14ac:dyDescent="0.2">
      <c r="A83" s="14" t="s">
        <v>71</v>
      </c>
      <c r="B83" s="22">
        <v>5001.3900000000003</v>
      </c>
      <c r="C83" s="39"/>
      <c r="D83" s="22">
        <v>5500</v>
      </c>
      <c r="E83" s="39"/>
      <c r="F83" s="22">
        <v>5500</v>
      </c>
      <c r="G83" s="22"/>
      <c r="H83" s="16">
        <f>F83-D83</f>
        <v>0</v>
      </c>
      <c r="I83" s="13"/>
      <c r="J83" s="13"/>
      <c r="K83" s="13"/>
    </row>
    <row r="84" spans="1:11" ht="9" customHeight="1" x14ac:dyDescent="0.2">
      <c r="A84" s="14"/>
      <c r="B84" s="22"/>
      <c r="C84" s="39"/>
      <c r="D84" s="22"/>
      <c r="E84" s="39"/>
      <c r="F84" s="22"/>
      <c r="G84" s="22"/>
      <c r="H84" s="16"/>
      <c r="I84" s="13"/>
      <c r="J84" s="13"/>
      <c r="K84" s="13"/>
    </row>
    <row r="85" spans="1:11" x14ac:dyDescent="0.2">
      <c r="A85" s="14" t="s">
        <v>39</v>
      </c>
      <c r="B85" s="22">
        <v>740520.97</v>
      </c>
      <c r="C85" s="22"/>
      <c r="D85" s="22" t="s">
        <v>107</v>
      </c>
      <c r="E85" s="22"/>
      <c r="F85" s="22">
        <v>789497</v>
      </c>
      <c r="G85" s="22"/>
      <c r="H85" s="22">
        <f t="shared" ref="H85" si="4">H83+H81+H79+H76+H68+H60+H52+H43+H35+H27+H21+H13</f>
        <v>61934.080000000002</v>
      </c>
      <c r="I85" s="13"/>
      <c r="J85" s="13"/>
      <c r="K85" s="13"/>
    </row>
    <row r="86" spans="1:11" x14ac:dyDescent="0.2">
      <c r="A86" s="14"/>
      <c r="B86" s="14"/>
      <c r="C86" s="14"/>
      <c r="D86" s="14"/>
      <c r="E86" s="14"/>
      <c r="F86" s="14"/>
      <c r="G86" s="14"/>
      <c r="H86" s="14"/>
    </row>
    <row r="87" spans="1:11" x14ac:dyDescent="0.2">
      <c r="A87" s="14"/>
      <c r="B87" s="14"/>
      <c r="C87" s="14"/>
      <c r="D87" s="14"/>
      <c r="E87" s="14"/>
      <c r="F87" s="14"/>
      <c r="G87" s="14"/>
      <c r="H87" s="14"/>
    </row>
    <row r="88" spans="1:11" x14ac:dyDescent="0.2">
      <c r="A88" s="14"/>
      <c r="B88" s="14"/>
      <c r="C88" s="14"/>
      <c r="D88" s="14"/>
      <c r="E88" s="14"/>
      <c r="F88" s="14"/>
      <c r="G88" s="14"/>
      <c r="H88" s="14"/>
    </row>
    <row r="89" spans="1:11" x14ac:dyDescent="0.2">
      <c r="A89" s="14"/>
      <c r="B89" s="14"/>
      <c r="C89" s="14"/>
      <c r="D89" s="14"/>
      <c r="E89" s="14"/>
      <c r="F89" s="14"/>
      <c r="G89" s="14"/>
      <c r="H89" s="14"/>
    </row>
    <row r="90" spans="1:11" x14ac:dyDescent="0.2">
      <c r="A90" s="14"/>
      <c r="B90" s="14"/>
      <c r="C90" s="14"/>
      <c r="D90" s="14"/>
      <c r="E90" s="14"/>
      <c r="F90" s="14"/>
      <c r="G90" s="14"/>
      <c r="H90" s="14"/>
    </row>
    <row r="110" ht="18.75" customHeight="1" x14ac:dyDescent="0.2"/>
  </sheetData>
  <mergeCells count="3">
    <mergeCell ref="A1:H1"/>
    <mergeCell ref="A2:H2"/>
    <mergeCell ref="A3:H3"/>
  </mergeCells>
  <phoneticPr fontId="0" type="noConversion"/>
  <printOptions horizontalCentered="1"/>
  <pageMargins left="0" right="0" top="0.65" bottom="0.64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7"/>
  <sheetViews>
    <sheetView workbookViewId="0">
      <selection activeCell="D8" sqref="D8"/>
    </sheetView>
  </sheetViews>
  <sheetFormatPr defaultRowHeight="14.25" x14ac:dyDescent="0.2"/>
  <cols>
    <col min="1" max="1" width="35.42578125" style="6" customWidth="1"/>
    <col min="2" max="2" width="13.5703125" style="6" customWidth="1"/>
    <col min="3" max="3" width="2.42578125" style="6" customWidth="1"/>
    <col min="4" max="4" width="13.5703125" style="6" customWidth="1"/>
    <col min="5" max="5" width="2.42578125" style="6" customWidth="1"/>
    <col min="6" max="6" width="13.5703125" style="6" customWidth="1"/>
    <col min="7" max="7" width="2.42578125" style="6" customWidth="1"/>
    <col min="8" max="8" width="12.5703125" style="6" customWidth="1"/>
    <col min="9" max="16384" width="9.140625" style="4"/>
  </cols>
  <sheetData>
    <row r="1" spans="1:8" ht="15.75" customHeight="1" x14ac:dyDescent="0.25">
      <c r="A1" s="70" t="s">
        <v>61</v>
      </c>
      <c r="B1" s="70"/>
      <c r="C1" s="70"/>
      <c r="D1" s="70"/>
      <c r="E1" s="70"/>
      <c r="F1" s="70"/>
      <c r="G1" s="70"/>
      <c r="H1" s="70"/>
    </row>
    <row r="2" spans="1:8" ht="15.75" customHeight="1" x14ac:dyDescent="0.25">
      <c r="A2" s="70" t="s">
        <v>75</v>
      </c>
      <c r="B2" s="70"/>
      <c r="C2" s="70"/>
      <c r="D2" s="70"/>
      <c r="E2" s="70"/>
      <c r="F2" s="70"/>
      <c r="G2" s="70"/>
      <c r="H2" s="70"/>
    </row>
    <row r="3" spans="1:8" ht="15.75" customHeight="1" x14ac:dyDescent="0.25">
      <c r="A3" s="70" t="s">
        <v>102</v>
      </c>
      <c r="B3" s="70"/>
      <c r="C3" s="70"/>
      <c r="D3" s="70"/>
      <c r="E3" s="70"/>
      <c r="F3" s="70"/>
      <c r="G3" s="70"/>
      <c r="H3" s="70"/>
    </row>
    <row r="4" spans="1:8" ht="12.75" customHeight="1" x14ac:dyDescent="0.2">
      <c r="A4" s="16"/>
      <c r="B4" s="16"/>
      <c r="C4" s="16"/>
      <c r="D4" s="16"/>
      <c r="E4" s="16"/>
      <c r="F4" s="16"/>
      <c r="G4" s="16"/>
      <c r="H4" s="16"/>
    </row>
    <row r="5" spans="1:8" ht="12.75" customHeight="1" x14ac:dyDescent="0.2">
      <c r="A5" s="16"/>
      <c r="B5" s="16"/>
      <c r="C5" s="16"/>
      <c r="D5" s="16"/>
      <c r="E5" s="16"/>
      <c r="F5" s="16"/>
      <c r="G5" s="16"/>
      <c r="H5" s="16"/>
    </row>
    <row r="6" spans="1:8" x14ac:dyDescent="0.2">
      <c r="A6" s="14"/>
      <c r="B6" s="14"/>
      <c r="C6" s="14"/>
      <c r="D6" s="14"/>
      <c r="E6" s="14"/>
      <c r="F6" s="14"/>
      <c r="G6" s="14"/>
      <c r="H6" s="14"/>
    </row>
    <row r="7" spans="1:8" x14ac:dyDescent="0.2">
      <c r="A7" s="14"/>
      <c r="B7" s="16" t="s">
        <v>105</v>
      </c>
      <c r="C7" s="17"/>
      <c r="D7" s="16" t="s">
        <v>106</v>
      </c>
      <c r="E7" s="16"/>
      <c r="F7" s="16" t="s">
        <v>102</v>
      </c>
      <c r="G7" s="16"/>
      <c r="H7" s="16"/>
    </row>
    <row r="8" spans="1:8" ht="33" x14ac:dyDescent="0.35">
      <c r="A8" s="18" t="s">
        <v>40</v>
      </c>
      <c r="B8" s="19" t="s">
        <v>96</v>
      </c>
      <c r="C8" s="20"/>
      <c r="D8" s="19" t="s">
        <v>94</v>
      </c>
      <c r="E8" s="19"/>
      <c r="F8" s="19" t="s">
        <v>17</v>
      </c>
      <c r="G8" s="19"/>
      <c r="H8" s="19" t="s">
        <v>98</v>
      </c>
    </row>
    <row r="9" spans="1:8" ht="16.5" x14ac:dyDescent="0.35">
      <c r="A9" s="18"/>
      <c r="B9" s="14"/>
      <c r="C9" s="14"/>
      <c r="D9" s="14"/>
      <c r="E9" s="14"/>
      <c r="F9" s="14"/>
      <c r="G9" s="14"/>
      <c r="H9" s="18"/>
    </row>
    <row r="10" spans="1:8" x14ac:dyDescent="0.2">
      <c r="A10" s="14" t="s">
        <v>82</v>
      </c>
      <c r="B10" s="14"/>
      <c r="C10" s="14"/>
      <c r="D10" s="14"/>
      <c r="E10" s="14"/>
      <c r="F10" s="14"/>
      <c r="G10" s="14"/>
      <c r="H10" s="14"/>
    </row>
    <row r="11" spans="1:8" x14ac:dyDescent="0.2">
      <c r="A11" s="21" t="s">
        <v>87</v>
      </c>
      <c r="B11" s="22">
        <v>28675.52</v>
      </c>
      <c r="C11" s="22"/>
      <c r="D11" s="22">
        <v>26152</v>
      </c>
      <c r="E11" s="22"/>
      <c r="F11" s="22">
        <v>27383</v>
      </c>
      <c r="G11" s="22"/>
      <c r="H11" s="14">
        <f t="shared" ref="H11:H16" si="0">F11-D11</f>
        <v>1231</v>
      </c>
    </row>
    <row r="12" spans="1:8" x14ac:dyDescent="0.2">
      <c r="A12" s="21" t="s">
        <v>83</v>
      </c>
      <c r="B12" s="22">
        <v>3714.95</v>
      </c>
      <c r="C12" s="22"/>
      <c r="D12" s="22">
        <v>3700</v>
      </c>
      <c r="E12" s="22"/>
      <c r="F12" s="22">
        <v>3700</v>
      </c>
      <c r="G12" s="22"/>
      <c r="H12" s="14">
        <f t="shared" si="0"/>
        <v>0</v>
      </c>
    </row>
    <row r="13" spans="1:8" x14ac:dyDescent="0.2">
      <c r="A13" s="21" t="s">
        <v>84</v>
      </c>
      <c r="B13" s="22">
        <v>38540.47</v>
      </c>
      <c r="C13" s="22"/>
      <c r="D13" s="22">
        <v>39635.370000000003</v>
      </c>
      <c r="E13" s="22"/>
      <c r="F13" s="22">
        <v>42167</v>
      </c>
      <c r="G13" s="22"/>
      <c r="H13" s="14">
        <f t="shared" si="0"/>
        <v>2531.6299999999974</v>
      </c>
    </row>
    <row r="14" spans="1:8" x14ac:dyDescent="0.2">
      <c r="A14" s="21" t="s">
        <v>85</v>
      </c>
      <c r="B14" s="22">
        <v>0</v>
      </c>
      <c r="C14" s="22"/>
      <c r="D14" s="22">
        <v>700</v>
      </c>
      <c r="E14" s="22"/>
      <c r="F14" s="22">
        <v>0</v>
      </c>
      <c r="G14" s="22"/>
      <c r="H14" s="14">
        <f t="shared" si="0"/>
        <v>-700</v>
      </c>
    </row>
    <row r="15" spans="1:8" x14ac:dyDescent="0.2">
      <c r="A15" s="21" t="s">
        <v>86</v>
      </c>
      <c r="B15" s="23">
        <v>0</v>
      </c>
      <c r="C15" s="22"/>
      <c r="D15" s="23">
        <v>500</v>
      </c>
      <c r="E15" s="22"/>
      <c r="F15" s="23">
        <v>500</v>
      </c>
      <c r="G15" s="22"/>
      <c r="H15" s="14">
        <f t="shared" si="0"/>
        <v>0</v>
      </c>
    </row>
    <row r="16" spans="1:8" x14ac:dyDescent="0.2">
      <c r="A16" s="14" t="s">
        <v>45</v>
      </c>
      <c r="B16" s="22">
        <f>SUM(B11:B15)</f>
        <v>70930.94</v>
      </c>
      <c r="C16" s="22"/>
      <c r="D16" s="22">
        <f>SUM(D11:D15)</f>
        <v>70687.37</v>
      </c>
      <c r="E16" s="22"/>
      <c r="F16" s="22">
        <f>SUM(F11:F15)</f>
        <v>73750</v>
      </c>
      <c r="G16" s="22"/>
      <c r="H16" s="24">
        <f t="shared" si="0"/>
        <v>3062.6300000000047</v>
      </c>
    </row>
    <row r="17" spans="1:8" x14ac:dyDescent="0.2">
      <c r="A17" s="14"/>
      <c r="B17" s="14"/>
      <c r="C17" s="14"/>
      <c r="D17" s="14"/>
      <c r="E17" s="14"/>
      <c r="F17" s="14"/>
      <c r="G17" s="14"/>
      <c r="H17" s="14"/>
    </row>
  </sheetData>
  <mergeCells count="3">
    <mergeCell ref="A1:H1"/>
    <mergeCell ref="A2:H2"/>
    <mergeCell ref="A3:H3"/>
  </mergeCells>
  <phoneticPr fontId="0" type="noConversion"/>
  <printOptions horizontalCentered="1"/>
  <pageMargins left="0.7" right="0.4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</vt:lpstr>
      <vt:lpstr>FUND 199 (2)</vt:lpstr>
      <vt:lpstr>FUND 240 (2)</vt:lpstr>
      <vt:lpstr>COMBINED</vt:lpstr>
      <vt:lpstr>FUND 199 BY FNC &amp; OBJ</vt:lpstr>
      <vt:lpstr>FUND 240 BY FNC &amp; OBJ</vt:lpstr>
      <vt:lpstr>COVER!Print_Area</vt:lpstr>
      <vt:lpstr>'FUND 199 (2)'!Print_Area</vt:lpstr>
      <vt:lpstr>'FUND 240 (2)'!Print_Area</vt:lpstr>
      <vt:lpstr>'FUND 240 BY FNC &amp; OBJ'!Print_Area</vt:lpstr>
      <vt:lpstr>'FUND 199 BY FNC &amp; OBJ'!Print_Titles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DISD</dc:creator>
  <cp:lastModifiedBy>Kelly Carrell</cp:lastModifiedBy>
  <cp:lastPrinted>2015-08-15T17:11:14Z</cp:lastPrinted>
  <dcterms:created xsi:type="dcterms:W3CDTF">2000-08-14T21:24:34Z</dcterms:created>
  <dcterms:modified xsi:type="dcterms:W3CDTF">2015-09-09T16:42:10Z</dcterms:modified>
</cp:coreProperties>
</file>